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\9 Gastos por concepto de viáticos\9.FORMATO IX-b   Mensual\2015\FORMATO ANUAL 2015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39082" sheetId="4" r:id="rId4"/>
    <sheet name="Tabla 239083" sheetId="5" r:id="rId5"/>
    <sheet name="Tabla 239084" sheetId="6" r:id="rId6"/>
  </sheets>
  <definedNames>
    <definedName name="_xlnm._FilterDatabase" localSheetId="0" hidden="1">'Reporte de Formatos'!$A$8:$AI$23</definedName>
    <definedName name="hidden1">hidden1!$A$1:$A$10</definedName>
    <definedName name="hidden2">hidden2!$A$1:$A$2</definedName>
  </definedNames>
  <calcPr calcId="152511"/>
</workbook>
</file>

<file path=xl/calcChain.xml><?xml version="1.0" encoding="utf-8"?>
<calcChain xmlns="http://schemas.openxmlformats.org/spreadsheetml/2006/main">
  <c r="N117" i="1" l="1"/>
  <c r="N116" i="1"/>
  <c r="Y115" i="1"/>
  <c r="N115" i="1"/>
  <c r="N114" i="1"/>
  <c r="N113" i="1"/>
  <c r="N112" i="1"/>
  <c r="N111" i="1"/>
  <c r="N110" i="1"/>
  <c r="Y109" i="1"/>
  <c r="N109" i="1"/>
  <c r="N108" i="1"/>
  <c r="N107" i="1"/>
  <c r="N106" i="1"/>
  <c r="N105" i="1"/>
  <c r="N104" i="1"/>
  <c r="N94" i="1"/>
  <c r="N93" i="1"/>
  <c r="N92" i="1"/>
  <c r="N89" i="1"/>
  <c r="N86" i="1"/>
  <c r="N85" i="1"/>
  <c r="N84" i="1"/>
  <c r="N83" i="1"/>
  <c r="N74" i="1"/>
  <c r="N73" i="1"/>
  <c r="N72" i="1"/>
  <c r="N70" i="1"/>
  <c r="N69" i="1"/>
  <c r="N52" i="1"/>
  <c r="N51" i="1"/>
  <c r="N50" i="1"/>
  <c r="N49" i="1"/>
  <c r="N48" i="1"/>
  <c r="N47" i="1"/>
  <c r="N46" i="1"/>
  <c r="N45" i="1"/>
  <c r="N37" i="1"/>
  <c r="N36" i="1"/>
  <c r="N35" i="1"/>
  <c r="N34" i="1"/>
  <c r="N33" i="1"/>
  <c r="N31" i="1"/>
  <c r="N30" i="1"/>
  <c r="N22" i="1"/>
  <c r="N20" i="1"/>
</calcChain>
</file>

<file path=xl/sharedStrings.xml><?xml version="1.0" encoding="utf-8"?>
<sst xmlns="http://schemas.openxmlformats.org/spreadsheetml/2006/main" count="2014" uniqueCount="409">
  <si>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</si>
  <si>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</si>
  <si>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</si>
  <si>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</si>
  <si>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</si>
  <si>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</si>
  <si>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</si>
  <si>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</si>
  <si>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</si>
  <si>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</si>
  <si>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</si>
  <si>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</si>
  <si>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36136</t>
  </si>
  <si>
    <t>TITULO</t>
  </si>
  <si>
    <t>NOMBRE CORTO</t>
  </si>
  <si>
    <t>DESCRIPCION</t>
  </si>
  <si>
    <t xml:space="preserve">Gastos por conceptos de viáticos	</t>
  </si>
  <si>
    <t>Gastos por conceptos de v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</si>
  <si>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</si>
  <si>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</si>
  <si>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</si>
  <si>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</si>
  <si>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</si>
  <si>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</si>
  <si>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</si>
  <si>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</si>
  <si>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</si>
  <si>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</si>
  <si>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</si>
  <si>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239066</t>
  </si>
  <si>
    <t>239054</t>
  </si>
  <si>
    <t>239081</t>
  </si>
  <si>
    <t>239055</t>
  </si>
  <si>
    <t>239069</t>
  </si>
  <si>
    <t>239056</t>
  </si>
  <si>
    <t>239067</t>
  </si>
  <si>
    <t>239057</t>
  </si>
  <si>
    <t>239058</t>
  </si>
  <si>
    <t>239059</t>
  </si>
  <si>
    <t>239068</t>
  </si>
  <si>
    <t>239080</t>
  </si>
  <si>
    <t>239071</t>
  </si>
  <si>
    <t>239078</t>
  </si>
  <si>
    <t>239060</t>
  </si>
  <si>
    <t>239061</t>
  </si>
  <si>
    <t>239062</t>
  </si>
  <si>
    <t>239063</t>
  </si>
  <si>
    <t>239064</t>
  </si>
  <si>
    <t>239065</t>
  </si>
  <si>
    <t>239070</t>
  </si>
  <si>
    <t>239074</t>
  </si>
  <si>
    <t>239075</t>
  </si>
  <si>
    <t>239082</t>
  </si>
  <si>
    <t>239076</t>
  </si>
  <si>
    <t>239077</t>
  </si>
  <si>
    <t>239073</t>
  </si>
  <si>
    <t>239079</t>
  </si>
  <si>
    <t>239083</t>
  </si>
  <si>
    <t>239084</t>
  </si>
  <si>
    <t>239072</t>
  </si>
  <si>
    <t>239053</t>
  </si>
  <si>
    <t>239085</t>
  </si>
  <si>
    <t>239086</t>
  </si>
  <si>
    <t>239087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</si>
  <si>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</si>
  <si>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</si>
  <si>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</si>
  <si>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</si>
  <si>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</si>
  <si>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</si>
  <si>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</si>
  <si>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</si>
  <si>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</si>
  <si>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</si>
  <si>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</si>
  <si>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</si>
  <si>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</si>
  <si>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</si>
  <si>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</si>
  <si>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</si>
  <si>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</si>
  <si>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</si>
  <si>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</si>
  <si>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</si>
  <si>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</si>
  <si>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</si>
  <si>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</si>
  <si>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</si>
  <si>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</si>
  <si>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30367</t>
  </si>
  <si>
    <t>30368</t>
  </si>
  <si>
    <t>30369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</si>
  <si>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</si>
  <si>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</si>
  <si>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</si>
  <si>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</si>
  <si>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</si>
  <si>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</si>
  <si>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</si>
  <si>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</si>
  <si>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</si>
  <si>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30370</t>
  </si>
  <si>
    <t>Hipervínculo a las facturas o comprobantes</t>
  </si>
  <si>
    <t>Hipervínculo a normatividad reguladora de gastos</t>
  </si>
  <si>
    <t>30371</t>
  </si>
  <si>
    <t>Fecha de validación</t>
  </si>
  <si>
    <t>Área responsable de la información</t>
  </si>
  <si>
    <t>Año</t>
  </si>
  <si>
    <t>Fecha de actualización</t>
  </si>
  <si>
    <t>Nota</t>
  </si>
  <si>
    <t>Comisión</t>
  </si>
  <si>
    <t>México</t>
  </si>
  <si>
    <t>Michoacán</t>
  </si>
  <si>
    <t>Morelia</t>
  </si>
  <si>
    <t>Viáticos nacionales para labores de campo y supervisión</t>
  </si>
  <si>
    <t>Trillo</t>
  </si>
  <si>
    <t>Pérez</t>
  </si>
  <si>
    <t>N/D</t>
  </si>
  <si>
    <t>La información correspondiente a la columnas marcadas con N/D se encuentra en proceso de recolección</t>
  </si>
  <si>
    <t xml:space="preserve">0242   </t>
  </si>
  <si>
    <t>Encargado de Transparencia, Acceso a la Información</t>
  </si>
  <si>
    <t xml:space="preserve">Dirección General                                                                                                               </t>
  </si>
  <si>
    <t>Erik Abraham</t>
  </si>
  <si>
    <t>Departamento de Finanzas</t>
  </si>
  <si>
    <t>San Luis Potosí</t>
  </si>
  <si>
    <t>Seminario "Aplicación de la Legislación Ambiental en Proyectos de Plantas de Tratamiento y Agua Potable" impartido por el Intituto Mexicano de Agua Potable</t>
  </si>
  <si>
    <t>Mayo</t>
  </si>
  <si>
    <t>Comprobantes 1.pdf</t>
  </si>
  <si>
    <t>Carlos Humberto</t>
  </si>
  <si>
    <t>Martínez</t>
  </si>
  <si>
    <t>Frutos</t>
  </si>
  <si>
    <t>Morelos</t>
  </si>
  <si>
    <t>Cuernavaca</t>
  </si>
  <si>
    <t>Verificación de prueba de macromedidores para el OOAPAS, en las instalaciones del Instituto Mexicano del Agua Potable</t>
  </si>
  <si>
    <t xml:space="preserve">0175   </t>
  </si>
  <si>
    <t>Auxiliar de Mantenimiento-D</t>
  </si>
  <si>
    <t>Departamento de Mantenimiento</t>
  </si>
  <si>
    <t xml:space="preserve">0145   </t>
  </si>
  <si>
    <t>Conductor  B</t>
  </si>
  <si>
    <t>Marco Antonio</t>
  </si>
  <si>
    <t>González</t>
  </si>
  <si>
    <t>Hernández</t>
  </si>
  <si>
    <t>Jalisco</t>
  </si>
  <si>
    <t>Guadalajara</t>
  </si>
  <si>
    <t>Curso de capacitación en Bray Válvulas de México</t>
  </si>
  <si>
    <t>Comprobantes 2.pdf</t>
  </si>
  <si>
    <t>Comprobantes 3.pdf</t>
  </si>
  <si>
    <t xml:space="preserve">Actualización </t>
  </si>
  <si>
    <t>Mensual</t>
  </si>
  <si>
    <t>PERIODO</t>
  </si>
  <si>
    <t>Mayo de 2015</t>
  </si>
  <si>
    <t>Junio</t>
  </si>
  <si>
    <t xml:space="preserve">0001   </t>
  </si>
  <si>
    <t xml:space="preserve">Director General                                  </t>
  </si>
  <si>
    <t>Augusto</t>
  </si>
  <si>
    <t>Caire</t>
  </si>
  <si>
    <t>Arriaga</t>
  </si>
  <si>
    <t>Distrito Federal</t>
  </si>
  <si>
    <t>Ciudad de México</t>
  </si>
  <si>
    <t>Reunión en CONAGUA</t>
  </si>
  <si>
    <t xml:space="preserve">0119   </t>
  </si>
  <si>
    <t xml:space="preserve">Auxiliar de Mantenimiento de Infraestructura  F   </t>
  </si>
  <si>
    <t>José Luis</t>
  </si>
  <si>
    <t>Huerta</t>
  </si>
  <si>
    <t>Silva</t>
  </si>
  <si>
    <t>Recoger motor y bomba para el Pozo Misión del Valle</t>
  </si>
  <si>
    <t>Reuniones en CONAGUA</t>
  </si>
  <si>
    <t>Junio de 2015</t>
  </si>
  <si>
    <t>Julio</t>
  </si>
  <si>
    <t>Recoger cable sumergible para el Pozo Amp. Torreón Nuevo II</t>
  </si>
  <si>
    <t xml:space="preserve">0079   </t>
  </si>
  <si>
    <t xml:space="preserve">Asesor de la Dirección-B      </t>
  </si>
  <si>
    <t>Eduardo</t>
  </si>
  <si>
    <t>Delgado</t>
  </si>
  <si>
    <t>Juárez</t>
  </si>
  <si>
    <t>Reunión en la asociacion Nacional de Empresas de Agua</t>
  </si>
  <si>
    <t xml:space="preserve">0045   </t>
  </si>
  <si>
    <t>Supervisor de Obra Civil-A</t>
  </si>
  <si>
    <t>Departamento de Estudios y Proyectos</t>
  </si>
  <si>
    <t>Isaí Sadoc</t>
  </si>
  <si>
    <t>Gómez</t>
  </si>
  <si>
    <t>Ortiz</t>
  </si>
  <si>
    <t>Querétaro</t>
  </si>
  <si>
    <t>Trámite de permiso para la realización de la obra "Reubicacion del colector sanitario San Lorenzo-PTAR Itzícuaros"</t>
  </si>
  <si>
    <t xml:space="preserve">0206   </t>
  </si>
  <si>
    <t>Encargado Operativo  A</t>
  </si>
  <si>
    <t xml:space="preserve">Unidad de Detección de Fugas                                                                                                    </t>
  </si>
  <si>
    <t>Dulce Elena</t>
  </si>
  <si>
    <t>Aguilar</t>
  </si>
  <si>
    <t>Prado</t>
  </si>
  <si>
    <t>Guanajuato</t>
  </si>
  <si>
    <t>León</t>
  </si>
  <si>
    <t>2do. Encuentro nacional de áreas técnicas (ENATEC)</t>
  </si>
  <si>
    <t xml:space="preserve">0204   </t>
  </si>
  <si>
    <t>Modelado de Redes Program Info</t>
  </si>
  <si>
    <t>Departamento de Distribución</t>
  </si>
  <si>
    <t>Huber</t>
  </si>
  <si>
    <t>Camarena</t>
  </si>
  <si>
    <t>Amezcua</t>
  </si>
  <si>
    <t xml:space="preserve">0072   </t>
  </si>
  <si>
    <t>Proyectista</t>
  </si>
  <si>
    <t>Oficina de Construcción</t>
  </si>
  <si>
    <t xml:space="preserve">Carlos </t>
  </si>
  <si>
    <t>Izquierdo</t>
  </si>
  <si>
    <t>Aguascalientes</t>
  </si>
  <si>
    <t>Verificar características y hacer pruebas de VACTOR (equipo de desazolve)</t>
  </si>
  <si>
    <t xml:space="preserve">0196   </t>
  </si>
  <si>
    <t>Jefe Distrito Hidromtric-B</t>
  </si>
  <si>
    <t>Sector 4 Revolución</t>
  </si>
  <si>
    <t>José Refugio</t>
  </si>
  <si>
    <t>Vázquez</t>
  </si>
  <si>
    <t>García</t>
  </si>
  <si>
    <t>Julio de 2015</t>
  </si>
  <si>
    <t>Agosto</t>
  </si>
  <si>
    <t>Jiutepec</t>
  </si>
  <si>
    <t>Curso "Diseño y simulación de alcantarillado pluvial y sanitario con el uso de SWMM"</t>
  </si>
  <si>
    <t>Sin fecha</t>
  </si>
  <si>
    <t xml:space="preserve">0007   </t>
  </si>
  <si>
    <t xml:space="preserve">Subdirector Administrativo    </t>
  </si>
  <si>
    <t>Subdirección Administrativa</t>
  </si>
  <si>
    <t>Ignacio</t>
  </si>
  <si>
    <t>Chávez</t>
  </si>
  <si>
    <t>Cervantes</t>
  </si>
  <si>
    <t>Reunión en ANEAS</t>
  </si>
  <si>
    <t xml:space="preserve">Jorge </t>
  </si>
  <si>
    <t>Tapia</t>
  </si>
  <si>
    <t>Bravo</t>
  </si>
  <si>
    <t xml:space="preserve">0177   </t>
  </si>
  <si>
    <t>Enc Dest Hidrom y Detec Fugas</t>
  </si>
  <si>
    <t xml:space="preserve">Distritos Hidrométricos                                                                                                         </t>
  </si>
  <si>
    <t>Héctor</t>
  </si>
  <si>
    <t>Guizar</t>
  </si>
  <si>
    <t>Lúa</t>
  </si>
  <si>
    <t xml:space="preserve">0005   </t>
  </si>
  <si>
    <t xml:space="preserve">Jefe de Departamento                              </t>
  </si>
  <si>
    <t>Departamento de Potabilización</t>
  </si>
  <si>
    <t>Francisco Javier</t>
  </si>
  <si>
    <t>Barboza</t>
  </si>
  <si>
    <t>Ornelas</t>
  </si>
  <si>
    <t xml:space="preserve">0236   </t>
  </si>
  <si>
    <t xml:space="preserve">Encargado de Depto de Mantto  </t>
  </si>
  <si>
    <t>Salvador</t>
  </si>
  <si>
    <t>Tule</t>
  </si>
  <si>
    <t>Mendoza</t>
  </si>
  <si>
    <t>Gabriel</t>
  </si>
  <si>
    <t>Ramírez</t>
  </si>
  <si>
    <t>López</t>
  </si>
  <si>
    <t>Irapuato</t>
  </si>
  <si>
    <t>Recoger tubería para la columna del equipo 4 del Cárcamo de Mintzita</t>
  </si>
  <si>
    <t xml:space="preserve">0201   </t>
  </si>
  <si>
    <t>Jefe Oficina Macromed Y Telem</t>
  </si>
  <si>
    <t>Subdirección de Producción</t>
  </si>
  <si>
    <t>J. Héctor Manuel</t>
  </si>
  <si>
    <t>Alvarado</t>
  </si>
  <si>
    <t>Agosto de 2015</t>
  </si>
  <si>
    <t>Septiembre</t>
  </si>
  <si>
    <t>0005</t>
  </si>
  <si>
    <t>Jefe de Departamento</t>
  </si>
  <si>
    <t>Departamento Jurídico</t>
  </si>
  <si>
    <t>Édgar Issachar</t>
  </si>
  <si>
    <t>Del Río</t>
  </si>
  <si>
    <t>Barajas</t>
  </si>
  <si>
    <t>Seguimiento de inconformidad por la Licitación Pública Nacional LO-916053989-n3-2014</t>
  </si>
  <si>
    <t>Septiembre de 2015</t>
  </si>
  <si>
    <t>Octubre</t>
  </si>
  <si>
    <t xml:space="preserve">0176   </t>
  </si>
  <si>
    <t>Jefe Depto Sector Oriente</t>
  </si>
  <si>
    <t>Jesús</t>
  </si>
  <si>
    <t>Camacho</t>
  </si>
  <si>
    <t>Visita técnica a las instalaciones de la empresa Tehiba</t>
  </si>
  <si>
    <t xml:space="preserve">0006   </t>
  </si>
  <si>
    <t>Auxiliar Jurídico-A</t>
  </si>
  <si>
    <t xml:space="preserve">Departamento Jurídico                                                                                                           </t>
  </si>
  <si>
    <t>David</t>
  </si>
  <si>
    <t>Escobar</t>
  </si>
  <si>
    <t>Comparecencia por la queja PFC.GTO.B3/001036/2015 promovida contra el OOAPAS</t>
  </si>
  <si>
    <t xml:space="preserve">0209   </t>
  </si>
  <si>
    <t>Jefe Ofna Control de Programas</t>
  </si>
  <si>
    <t>Rocío Edith</t>
  </si>
  <si>
    <t>Rodríguez</t>
  </si>
  <si>
    <t>Rivera</t>
  </si>
  <si>
    <t>Conferencia "Atención de incidencias"</t>
  </si>
  <si>
    <t>Octubre de 2015</t>
  </si>
  <si>
    <t>Noviembre</t>
  </si>
  <si>
    <t>Trámite de publicación de licitaciones públicas N6/2015 y N7/2015</t>
  </si>
  <si>
    <t xml:space="preserve">0157   </t>
  </si>
  <si>
    <t>Jefe de Sector</t>
  </si>
  <si>
    <t>Sector 1 Centro</t>
  </si>
  <si>
    <t>José Joaquín</t>
  </si>
  <si>
    <t>Toledo</t>
  </si>
  <si>
    <t>Álvarez</t>
  </si>
  <si>
    <t>Programa prevención de inundaciones</t>
  </si>
  <si>
    <t>Erika</t>
  </si>
  <si>
    <t>Suárez</t>
  </si>
  <si>
    <t>Chihuahua</t>
  </si>
  <si>
    <t>XXIX convención anual y expo ANEAS</t>
  </si>
  <si>
    <t>Taller de inducción al Programa de Desarrollo Integral de Organismos Operadores PRODI en CONAGUA</t>
  </si>
  <si>
    <t>Noviembre de 2015</t>
  </si>
  <si>
    <t>Diciembre</t>
  </si>
  <si>
    <t>Taller de Huella Hídrica</t>
  </si>
  <si>
    <t xml:space="preserve">0237   </t>
  </si>
  <si>
    <t xml:space="preserve">Enc. Sub Dirección Distribución                    </t>
  </si>
  <si>
    <t>Subdirección de Distribución</t>
  </si>
  <si>
    <t xml:space="preserve">Francisco </t>
  </si>
  <si>
    <t>Servín</t>
  </si>
  <si>
    <t>Barriga</t>
  </si>
  <si>
    <t>Taller "Inducción al programa para el desarrollo integral de organismo operadores PRODI"</t>
  </si>
  <si>
    <t xml:space="preserve">0235   </t>
  </si>
  <si>
    <t>Encargado Sub Dirección Prod.</t>
  </si>
  <si>
    <t>Aquileo</t>
  </si>
  <si>
    <t>Sarmiento</t>
  </si>
  <si>
    <t>Departamento de Cobranza</t>
  </si>
  <si>
    <t>Martha Rosa</t>
  </si>
  <si>
    <t>Romero</t>
  </si>
  <si>
    <t xml:space="preserve">0243   </t>
  </si>
  <si>
    <t xml:space="preserve">Encargado de la Subdirección Comercial            </t>
  </si>
  <si>
    <t>Subdirección Comercial</t>
  </si>
  <si>
    <t>José Antonio</t>
  </si>
  <si>
    <t>Laris</t>
  </si>
  <si>
    <t xml:space="preserve">0097   </t>
  </si>
  <si>
    <t>Encar Ofna Lab Aguas Resid.</t>
  </si>
  <si>
    <t>Laboratorio De Aguas Residuales</t>
  </si>
  <si>
    <t>Marián Aurora</t>
  </si>
  <si>
    <t>Vicencio</t>
  </si>
  <si>
    <t>Trujillo</t>
  </si>
  <si>
    <t>Celaya</t>
  </si>
  <si>
    <t>Visita a las instalaciones del Laboratorio de la Planta Municipal de Agua Potable y Alcantarillado de Celaya</t>
  </si>
  <si>
    <t>Diciembre de 2015</t>
  </si>
  <si>
    <t>http://morelos.morelia.gob.mx/ArchivosTranspOOAPAS2017/Articulo35/Información financiera/IX-b/Comprobantes1mayo15.pdf</t>
  </si>
  <si>
    <t>http://morelos.morelia.gob.mx/ArchivosTranspOOAPAS2017/Articulo35/Información financiera/IX-b/Informe1mayo15.pdf</t>
  </si>
  <si>
    <t>http://morelos.morelia.gob.mx/ArchivosTranspOOAPAS2017/Articulo35/Información financiera/IX-b/Informe2mayo15.pdf</t>
  </si>
  <si>
    <t>http://morelos.morelia.gob.mx/ArchivosTranspOOAPAS2017/Articulo35/Información financiera/IX-b/Comprobantes2mayo15.pdf</t>
  </si>
  <si>
    <t>http://morelos.morelia.gob.mx/ArchivosTranspOOAPAS2017/Articulo35/Información financiera/IX-b/Comprobantes3mayo15.pdf</t>
  </si>
  <si>
    <t>http://morelos.morelia.gob.mx/ArchivosTranspOOAPAS2017/Articulo35/Información financiera/IX-b/Informe3mayo15.pdf</t>
  </si>
  <si>
    <t>http://morelos.morelia.gob.mx/ArchivosTranspOOAPAS2017/Articulo35/Información financiera/IX-b/Comprobantes1junio15.pdf</t>
  </si>
  <si>
    <t>http://morelos.morelia.gob.mx/ArchivosTranspOOAPAS2017/Articulo35/Información financiera/IX-b/Informe2junio15.pdf</t>
  </si>
  <si>
    <t>http://morelos.morelia.gob.mx/ArchivosTranspOOAPAS2017/Articulo35/Información financiera/IX-b/Comprobantes2junio15.pdf</t>
  </si>
  <si>
    <t>http://morelos.morelia.gob.mx/ArchivosTranspOOAPAS2017/Articulo35/Información financiera/IX-b/Comprobantes3junio15.pdf</t>
  </si>
  <si>
    <t>http://morelos.morelia.gob.mx/ArchivosTranspOOAPAS2017/Articulo35/Información financiera/IX-b/Comprobantes3junio52.pdf</t>
  </si>
  <si>
    <t>http://morelos.morelia.gob.mx/ArchivosTranspOOAPAS2017/Articulo35/Información financiera/IX-b/Informe4julio15.pdf</t>
  </si>
  <si>
    <t>http://morelos.morelia.gob.mx/ArchivosTranspOOAPAS2017/Articulo35/Información financiera/IX-b/Comprobantes4julio15.pdf</t>
  </si>
  <si>
    <t>http://morelos.morelia.gob.mx/ArchivosTranspOOAPAS2017/Articulo35/Información financiera/IX-b/Comprobantes5julio15.pdf</t>
  </si>
  <si>
    <t>http://morelos.morelia.gob.mx/ArchivosTranspOOAPAS2017/Articulo35/Información financiera/IX-b/Comprobantes6julio15.pdf</t>
  </si>
  <si>
    <t>http://morelos.morelia.gob.mx/ArchivosTranspOOAPAS2017/Articulo35/Información financiera/IX-b/Comprobantes7julio15.pdf</t>
  </si>
  <si>
    <t>http://morelos.morelia.gob.mx/ArchivosTranspOOAPAS2017/Articulo35/Información financiera/IX-b/Informe23julio15</t>
  </si>
  <si>
    <t>http://morelos.morelia.gob.mx/ArchivosTranspOOAPAS2017/Articulo35/Información financiera/IX-b/Comprobantes23julio15.pdf</t>
  </si>
  <si>
    <t>http://morelos.morelia.gob.mx/ArchivosTranspOOAPAS2017/Articulo35/Información financiera/IX-b/Comprobantes24julio15.pdf</t>
  </si>
  <si>
    <t>http://morelos.morelia.gob.mx/ArchivosTranspOOAPAS2017/Articulo35/Información financiera/IX-b/Informe25julio15</t>
  </si>
  <si>
    <t>http://morelos.morelia.gob.mx/ArchivosTranspOOAPAS2017/Articulo35/Información financiera/IX-b/Comprobantes25julio15.pdf</t>
  </si>
  <si>
    <t>http://morelos.morelia.gob.mx/ArchivosTranspOOAPAS2017/Articulo35/Información financiera/IX-b/Comprobantes26julio15.pdf</t>
  </si>
  <si>
    <t>http://morelos.morelia.gob.mx/ArchivosTranspOOAPAS2017/Articulo35/Información financiera/IX-b/Informe27agosto17.pdf</t>
  </si>
  <si>
    <t>http://morelos.morelia.gob.mx/ArchivosTranspOOAPAS2017/Articulo35/Información financiera/IX-b/Comprobantes27agosto17.pdf</t>
  </si>
  <si>
    <t>http://morelos.morelia.gob.mx/ArchivosTranspOOAPAS2017/Articulo35/Información financiera/IX-b/Comprobantes28agosto17.pdf</t>
  </si>
  <si>
    <t>http://morelos.morelia.gob.mx/ArchivosTranspOOAPAS2017/Articulo35/Información financiera/IX-b/Informe29agosto17.pdf</t>
  </si>
  <si>
    <t>http://morelos.morelia.gob.mx/ArchivosTranspOOAPAS2017/Articulo35/Información financiera/IX-b/Comprobantes29agosto17.pdf</t>
  </si>
  <si>
    <t>http://morelos.morelia.gob.mx/ArchivosTranspOOAPAS2017/Articulo35/Información financiera/IX-b/Comprobantes30agosto17.pdf</t>
  </si>
  <si>
    <t>http://morelos.morelia.gob.mx/ArchivosTranspOOAPAS2017/Articulo35/Información financiera/IX-b/Informe31agosto17.pdf</t>
  </si>
  <si>
    <t>http://morelos.morelia.gob.mx/ArchivosTranspOOAPAS2017/Articulo35/Información financiera/IX-b/Comprobantes31agosto17.pdf</t>
  </si>
  <si>
    <t>http://morelos.morelia.gob.mx/ArchivosTranspOOAPAS2017/Articulo35/Información financiera/IX-b/Informe32agosto17.pdf</t>
  </si>
  <si>
    <t>http://morelos.morelia.gob.mx/ArchivosTranspOOAPAS2017/Articulo35/Información financiera/IX-b/Comprobantes32agosto17.pdf</t>
  </si>
  <si>
    <t>http://morelos.morelia.gob.mx/ArchivosTranspOOAPAS2017/Articulo35/Información financiera/IX-b/Informe33agosto17.pdf</t>
  </si>
  <si>
    <t>http://morelos.morelia.gob.mx/ArchivosTranspOOAPAS2017/Articulo35/Información financiera/IX-b/Comprobantes33agosto17.pdf</t>
  </si>
  <si>
    <t>http://morelos.morelia.gob.mx/ArchivosTranspOOAPAS2017/Articulo35/Información financiera/IX-b/Informe34agosto17.pdf</t>
  </si>
  <si>
    <t>http://morelos.morelia.gob.mx/ArchivosTranspOOAPAS2017/Articulo35/Información financiera/IX-b/Comprobantes34agosto17.pdf</t>
  </si>
  <si>
    <t>http://morelos.morelia.gob.mx/ArchivosTranspOOAPAS2017/Articulo35/Información financiera/IX-b/Informe57agosto17.pdf</t>
  </si>
  <si>
    <t>http://morelos.morelia.gob.mx/ArchivosTranspOOAPAS2017/Articulo35/Información financiera/IX-b/Comprobantes57agosto17.pdf</t>
  </si>
  <si>
    <t>http://morelos.morelia.gob.mx/ArchivosTranspOOAPAS2017/Articulo35/Información financiera/IX-b/Comprobantes1Septiembre15.pdf</t>
  </si>
  <si>
    <t>http://morelos.morelia.gob.mx/ArchivosTranspOOAPAS2017/Articulo35/Información financiera/IX-b/Comprobantes8octubre15.pdf</t>
  </si>
  <si>
    <t>http://morelos.morelia.gob.mx/ArchivosTranspOOAPAS2017/Articulo35/Información financiera/IX-b/Informe8octubre15.pdf</t>
  </si>
  <si>
    <t>http://morelos.morelia.gob.mx/ArchivosTranspOOAPAS2017/Articulo35/Información financiera/IX-b/Comprobantes9octubre15.pdf</t>
  </si>
  <si>
    <t>http://morelos.morelia.gob.mx/ArchivosTranspOOAPAS2017/Articulo35/Información financiera/IX-b/Comprobantes10octubre15.pdf</t>
  </si>
  <si>
    <t>http://morelos.morelia.gob.mx/ArchivosTranspOOAPAS2017/Articulo35/Información financiera/IX-b/Informe11octubre15.pdf</t>
  </si>
  <si>
    <t>http://morelos.morelia.gob.mx/ArchivosTranspOOAPAS2017/Articulo35/Información financiera/IX-b/Comprobantes11octubre15.pdf</t>
  </si>
  <si>
    <t>http://morelos.morelia.gob.mx/ArchivosTranspOOAPAS2017/Articulo35/Información financiera/IX-b/Comprobantes35octubre15.pdf</t>
  </si>
  <si>
    <t>http://morelos.morelia.gob.mx/ArchivosTranspOOAPAS2017/Articulo35/Información financiera/IX-b/Comprobantes36octubre15.pdf</t>
  </si>
  <si>
    <t>http://morelos.morelia.gob.mx/ArchivosTranspOOAPAS2017/Articulo35/Información financiera/IX-b/Comprobantes12nov15.pdf</t>
  </si>
  <si>
    <t>http://morelos.morelia.gob.mx/ArchivosTranspOOAPAS2017/Articulo35/Información financiera/IX-b/Comprobantes13nov15.pdf</t>
  </si>
  <si>
    <t>http://morelos.morelia.gob.mx/ArchivosTranspOOAPAS2017/Articulo35/Información financiera/IX-b/Comprobantes14nov15.pdf</t>
  </si>
  <si>
    <t>http://morelos.morelia.gob.mx/ArchivosTranspOOAPAS2017/Articulo35/Información financiera/IX-b/Comprobantes37nov15.pdf</t>
  </si>
  <si>
    <t>http://morelos.morelia.gob.mx/ArchivosTranspOOAPAS2017/Articulo35/Información financiera/IX-b/Comprobantes38nov15.pdf</t>
  </si>
  <si>
    <t>http://morelos.morelia.gob.mx/ArchivosTranspOOAPAS2017/Articulo35/Información financiera/IX-b/Comprobantes39nov15.pdf</t>
  </si>
  <si>
    <t>http://morelos.morelia.gob.mx/ArchivosTranspOOAPAS2017/Articulo35/Información financiera/IX-b/Comprobantes40nov15.pdf</t>
  </si>
  <si>
    <t>http://morelos.morelia.gob.mx/ArchivosTranspOOAPAS2017/Articulo35/Información financiera/IX-b/Comprobantes41nov15.pdf</t>
  </si>
  <si>
    <t>http://morelos.morelia.gob.mx/ArchivosTranspOOAPAS2017/Articulo35/Información financiera/IX-b/Comprobantes42nov15.pdf</t>
  </si>
  <si>
    <t>http://morelos.morelia.gob.mx/ArchivosTranspOOAPAS2017/Articulo35/Información financiera/IX-b/Comprobantes53nov15.pdf</t>
  </si>
  <si>
    <t>http://morelos.morelia.gob.mx/ArchivosTranspOOAPAS2017/Articulo35/Información financiera/IX-b/Comprobantes54nov15.pdf</t>
  </si>
  <si>
    <t>http://morelos.morelia.gob.mx/ArchivosTranspOOAPAS2017/Articulo35/Información financiera/IX-b/Comprobantes55nov15.pdf</t>
  </si>
  <si>
    <t>http://morelos.morelia.gob.mx/ArchivosTranspOOAPAS2017/Articulo35/Información financiera/IX-b/Comprobantes56nov15.pdf</t>
  </si>
  <si>
    <t>http://morelos.morelia.gob.mx/ArchivosTranspOOAPAS2017/Articulo35/Información financiera/IX-b/Comprobantes15dic15.pdf</t>
  </si>
  <si>
    <t>http://morelos.morelia.gob.mx/ArchivosTranspOOAPAS2017/Articulo35/Información financiera/IX-b/Comprobantes16dic15.pdf</t>
  </si>
  <si>
    <t>http://morelos.morelia.gob.mx/ArchivosTranspOOAPAS2017/Articulo35/Información financiera/IX-b/Comprobantes17dic15.pdf</t>
  </si>
  <si>
    <t>http://morelos.morelia.gob.mx/ArchivosTranspOOAPAS2017/Articulo35/Información financiera/IX-b/Comprobantes18dic15.pdf</t>
  </si>
  <si>
    <t>http://morelos.morelia.gob.mx/ArchivosTranspOOAPAS2017/Articulo35/Información financiera/IX-b/Comprobantes20dic15.pdf</t>
  </si>
  <si>
    <t>http://morelos.morelia.gob.mx/ArchivosTranspOOAPAS2017/Articulo35/Información financiera/IX-b/Comprobantes21dic15.pdf</t>
  </si>
  <si>
    <t>http://morelos.morelia.gob.mx/ArchivosTranspOOAPAS2017/Articulo35/Información financiera/IX-b/Comprobantes22dic15.pdf</t>
  </si>
  <si>
    <t>http://morelos.morelia.gob.mx/ArchivosTranspOOAPAS2017/Articulo35/Información financiera/IX-b/Comprobantes43dic15.pdf</t>
  </si>
  <si>
    <t>http://morelos.morelia.gob.mx/ArchivosTranspOOAPAS2017/Articulo35/Información financiera/IX-b/Comprobantes44dic15.pdf</t>
  </si>
  <si>
    <t>http://morelos.morelia.gob.mx/ArchivosTranspOOAPAS2017/Articulo35/Información financiera/IX-b/Comprobantes45dic15.pdf</t>
  </si>
  <si>
    <t>http://morelos.morelia.gob.mx/ArchivosTranspOOAPAS2017/Articulo35/Información financiera/IX-b/Comprobantes46dic15.pdf</t>
  </si>
  <si>
    <t>http://morelos.morelia.gob.mx/ArchivosTranspOOAPAS2017/Articulo35/Información financiera/IX-b/Informe46dic15.pdf</t>
  </si>
  <si>
    <t>http://morelos.morelia.gob.mx/ArchivosTranspOOAPAS2017/Articulo35/Información financiera/IX-b/Informe47dic15.pdf</t>
  </si>
  <si>
    <t>http://morelos.morelia.gob.mx/ArchivosTranspOOAPAS2017/Articulo35/Información financiera/IX-b/Comprobantes47dic15.pdf</t>
  </si>
  <si>
    <t>http://morelos.morelia.gob.mx/ArchivosTranspOOAPAS2017/Articulo35/Información financiera/IX-b/Informe48dic15.pdf</t>
  </si>
  <si>
    <t>http://morelos.morelia.gob.mx/ArchivosTranspOOAPAS2017/Articulo35/Información financiera/IX-b/Comprobantes48dic15.pdf</t>
  </si>
  <si>
    <t>http://morelos.morelia.gob.mx/ArchivosTranspOOAPAS2017/Articulo35/Información financiera/IX-b/Comprobantes49dic15.pdf</t>
  </si>
  <si>
    <t>http://morelos.morelia.gob.mx/ArchivosTranspOOAPAS2017/Articulo35/Información financiera/IX-b/Comprobantes50dic15.pdf</t>
  </si>
  <si>
    <t>http://morelos.morelia.gob.mx/ArchivosTranspOOAPAS2017/Articulo35/Información financiera/IX-b/Comprobantes51dic15.pdf</t>
  </si>
  <si>
    <t>http://morelos.morelia.gob.mx/ArchivosTranspOOAPAS2017/Articulo35/Información financiera/IX-b/Informe19dic15.pdf</t>
  </si>
  <si>
    <t>http://morelos.morelia.gob.mx/ArchivosTranspOOAPAS2017/Articulo35/Información financiera/IX-b/Comprobantes19dic15.pdf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</si>
</sst>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 applyProtection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64" fontId="0" fillId="0" borderId="0" xfId="2" applyFont="1" applyProtection="1"/>
    <xf numFmtId="0" fontId="6" fillId="0" borderId="0" xfId="0" applyFont="1" applyProtection="1"/>
    <xf numFmtId="0" fontId="0" fillId="0" borderId="0" xfId="0" applyAlignment="1" applyProtection="1"/>
    <xf numFmtId="0" fontId="0" fillId="0" borderId="0" xfId="0" applyFill="1" applyBorder="1" applyAlignment="1" applyProtection="1"/>
    <xf numFmtId="0" fontId="6" fillId="0" borderId="0" xfId="0" applyFont="1" applyAlignment="1" applyProtection="1">
      <alignment vertical="center"/>
    </xf>
    <xf numFmtId="0" fontId="5" fillId="0" borderId="0" xfId="1" applyFont="1" applyProtection="1"/>
    <xf numFmtId="0" fontId="9" fillId="0" borderId="0" xfId="0" applyFont="1" applyProtection="1"/>
    <xf numFmtId="0" fontId="10" fillId="0" borderId="0" xfId="1" applyFont="1" applyProtection="1"/>
    <xf numFmtId="164" fontId="0" fillId="0" borderId="0" xfId="0" applyNumberFormat="1" applyProtection="1"/>
    <xf numFmtId="0" fontId="5" fillId="0" borderId="0" xfId="1" applyFont="1" applyAlignment="1" applyProtection="1"/>
    <xf numFmtId="0" fontId="11" fillId="3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left" vertical="center"/>
    </xf>
    <xf numFmtId="0" fontId="0" fillId="0" borderId="3" xfId="0" applyBorder="1" applyAlignment="1" applyProtection="1">
      <alignment vertical="center" wrapText="1"/>
    </xf>
    <xf numFmtId="14" fontId="0" fillId="0" borderId="3" xfId="0" applyNumberFormat="1" applyBorder="1" applyAlignment="1" applyProtection="1">
      <alignment vertical="center"/>
    </xf>
    <xf numFmtId="0" fontId="8" fillId="0" borderId="3" xfId="1" applyBorder="1" applyAlignment="1" applyProtection="1">
      <alignment vertical="center" wrapText="1"/>
    </xf>
    <xf numFmtId="14" fontId="0" fillId="0" borderId="3" xfId="0" applyNumberFormat="1" applyBorder="1" applyAlignment="1" applyProtection="1">
      <alignment horizontal="center" vertical="center" wrapText="1"/>
    </xf>
    <xf numFmtId="14" fontId="0" fillId="0" borderId="3" xfId="0" applyNumberFormat="1" applyBorder="1" applyAlignment="1" applyProtection="1">
      <alignment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723900</xdr:colOff>
      <xdr:row>9</xdr:row>
      <xdr:rowOff>0</xdr:rowOff>
    </xdr:from>
    <xdr:ext cx="184731" cy="264560"/>
    <xdr:sp macro="" textlink="">
      <xdr:nvSpPr>
        <xdr:cNvPr id="2" name="CuadroTexto 1"/>
        <xdr:cNvSpPr txBox="1"/>
      </xdr:nvSpPr>
      <xdr:spPr>
        <a:xfrm>
          <a:off x="34851975" y="1287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/>
        </a:p>
      </xdr:txBody>
    </xdr:sp>
    <xdr:clientData/>
  </xdr:oneCellAnchor>
  <xdr:twoCellAnchor editAs="oneCell">
    <xdr:from>
      <xdr:col>0</xdr:col>
      <xdr:colOff>152400</xdr:colOff>
      <xdr:row>0</xdr:row>
      <xdr:rowOff>200025</xdr:rowOff>
    </xdr:from>
    <xdr:to>
      <xdr:col>0</xdr:col>
      <xdr:colOff>1828800</xdr:colOff>
      <xdr:row>0</xdr:row>
      <xdr:rowOff>942975</xdr:rowOff>
    </xdr:to>
    <xdr:pic>
      <xdr:nvPicPr>
        <xdr:cNvPr id="139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002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542925</xdr:colOff>
      <xdr:row>0</xdr:row>
      <xdr:rowOff>0</xdr:rowOff>
    </xdr:from>
    <xdr:to>
      <xdr:col>2</xdr:col>
      <xdr:colOff>2152650</xdr:colOff>
      <xdr:row>0</xdr:row>
      <xdr:rowOff>1057275</xdr:rowOff>
    </xdr:to>
    <xdr:pic>
      <xdr:nvPicPr>
        <xdr:cNvPr id="1396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24</xdr:col>
      <xdr:colOff>723900</xdr:colOff>
      <xdr:row>21</xdr:row>
      <xdr:rowOff>0</xdr:rowOff>
    </xdr:from>
    <xdr:ext cx="184731" cy="264560"/>
    <xdr:sp macro="" textlink="">
      <xdr:nvSpPr>
        <xdr:cNvPr id="6" name="CuadroTexto 5"/>
        <xdr:cNvSpPr txBox="1"/>
      </xdr:nvSpPr>
      <xdr:spPr>
        <a:xfrm>
          <a:off x="4134802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24</xdr:col>
      <xdr:colOff>723900</xdr:colOff>
      <xdr:row>52</xdr:row>
      <xdr:rowOff>0</xdr:rowOff>
    </xdr:from>
    <xdr:ext cx="184731" cy="264560"/>
    <xdr:sp macro="" textlink="">
      <xdr:nvSpPr>
        <xdr:cNvPr id="7" name="CuadroTexto 6"/>
        <xdr:cNvSpPr txBox="1"/>
      </xdr:nvSpPr>
      <xdr:spPr>
        <a:xfrm>
          <a:off x="41348025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24</xdr:col>
      <xdr:colOff>723900</xdr:colOff>
      <xdr:row>60</xdr:row>
      <xdr:rowOff>0</xdr:rowOff>
    </xdr:from>
    <xdr:ext cx="184731" cy="264560"/>
    <xdr:sp macro="" textlink="">
      <xdr:nvSpPr>
        <xdr:cNvPr id="8" name="CuadroTexto 7"/>
        <xdr:cNvSpPr txBox="1"/>
      </xdr:nvSpPr>
      <xdr:spPr>
        <a:xfrm>
          <a:off x="4134802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24</xdr:col>
      <xdr:colOff>723900</xdr:colOff>
      <xdr:row>87</xdr:row>
      <xdr:rowOff>28575</xdr:rowOff>
    </xdr:from>
    <xdr:ext cx="184731" cy="264560"/>
    <xdr:sp macro="" textlink="">
      <xdr:nvSpPr>
        <xdr:cNvPr id="9" name="CuadroTexto 8"/>
        <xdr:cNvSpPr txBox="1"/>
      </xdr:nvSpPr>
      <xdr:spPr>
        <a:xfrm>
          <a:off x="413480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24</xdr:col>
      <xdr:colOff>723900</xdr:colOff>
      <xdr:row>108</xdr:row>
      <xdr:rowOff>0</xdr:rowOff>
    </xdr:from>
    <xdr:ext cx="184731" cy="264560"/>
    <xdr:sp macro="" textlink="">
      <xdr:nvSpPr>
        <xdr:cNvPr id="10" name="CuadroTexto 9"/>
        <xdr:cNvSpPr txBox="1"/>
      </xdr:nvSpPr>
      <xdr:spPr>
        <a:xfrm>
          <a:off x="413480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morelos.morelia.gob.mx/ArchivosTranspOOAPAS2017/Articulo35/Informaci&#243;n%20financiera/IX-b/Informe23julio15" TargetMode="External"/><Relationship Id="rId18" Type="http://schemas.openxmlformats.org/officeDocument/2006/relationships/hyperlink" Target="http://morelos.morelia.gob.mx/ArchivosTranspOOAPAS2017/Articulo35/Informaci&#243;n%20financiera/IX-b/Comprobantes7julio15.pdf" TargetMode="External"/><Relationship Id="rId26" Type="http://schemas.openxmlformats.org/officeDocument/2006/relationships/hyperlink" Target="http://morelos.morelia.gob.mx/ArchivosTranspOOAPAS2017/Articulo35/Informaci&#243;n%20financiera/IX-b/Informe32agosto17.pdf" TargetMode="External"/><Relationship Id="rId39" Type="http://schemas.openxmlformats.org/officeDocument/2006/relationships/hyperlink" Target="http://morelos.morelia.gob.mx/ArchivosTranspOOAPAS2017/Articulo35/Informaci&#243;n%20financiera/IX-b/Comprobantes1Septiembre15.pdf" TargetMode="External"/><Relationship Id="rId21" Type="http://schemas.openxmlformats.org/officeDocument/2006/relationships/hyperlink" Target="http://morelos.morelia.gob.mx/ArchivosTranspOOAPAS2017/Articulo35/Informaci&#243;n%20financiera/IX-b/Comprobantes25julio15.pdf" TargetMode="External"/><Relationship Id="rId34" Type="http://schemas.openxmlformats.org/officeDocument/2006/relationships/hyperlink" Target="http://morelos.morelia.gob.mx/ArchivosTranspOOAPAS2017/Articulo35/Informaci&#243;n%20financiera/IX-b/Comprobantes31agosto17.pdf" TargetMode="External"/><Relationship Id="rId42" Type="http://schemas.openxmlformats.org/officeDocument/2006/relationships/hyperlink" Target="http://morelos.morelia.gob.mx/ArchivosTranspOOAPAS2017/Articulo35/Informaci&#243;n%20financiera/IX-b/Comprobantes8octubre15.pdf" TargetMode="External"/><Relationship Id="rId47" Type="http://schemas.openxmlformats.org/officeDocument/2006/relationships/hyperlink" Target="http://morelos.morelia.gob.mx/ArchivosTranspOOAPAS2017/Articulo35/Informaci&#243;n%20financiera/IX-b/Comprobantes36octubre15.pdf" TargetMode="External"/><Relationship Id="rId50" Type="http://schemas.openxmlformats.org/officeDocument/2006/relationships/hyperlink" Target="http://morelos.morelia.gob.mx/ArchivosTranspOOAPAS2017/Articulo35/Informaci&#243;n%20financiera/IX-b/Comprobantes14nov15.pdf" TargetMode="External"/><Relationship Id="rId55" Type="http://schemas.openxmlformats.org/officeDocument/2006/relationships/hyperlink" Target="http://morelos.morelia.gob.mx/ArchivosTranspOOAPAS2017/Articulo35/Informaci&#243;n%20financiera/IX-b/Comprobantes41nov15.pdf" TargetMode="External"/><Relationship Id="rId63" Type="http://schemas.openxmlformats.org/officeDocument/2006/relationships/hyperlink" Target="http://morelos.morelia.gob.mx/ArchivosTranspOOAPAS2017/Articulo35/Informaci&#243;n%20financiera/IX-b/Comprobantes17dic15.pdf" TargetMode="External"/><Relationship Id="rId68" Type="http://schemas.openxmlformats.org/officeDocument/2006/relationships/hyperlink" Target="http://morelos.morelia.gob.mx/ArchivosTranspOOAPAS2017/Articulo35/Informaci&#243;n%20financiera/IX-b/Comprobantes43dic15.pdf" TargetMode="External"/><Relationship Id="rId76" Type="http://schemas.openxmlformats.org/officeDocument/2006/relationships/hyperlink" Target="http://morelos.morelia.gob.mx/ArchivosTranspOOAPAS2017/Articulo35/Informaci&#243;n%20financiera/IX-b/Comprobantes51dic15.pdf" TargetMode="External"/><Relationship Id="rId7" Type="http://schemas.openxmlformats.org/officeDocument/2006/relationships/hyperlink" Target="http://morelos.morelia.gob.mx/ArchivosTranspOOAPAS2017/Articulo35/Informaci&#243;n%20financiera/IX-b/Comprobantes1junio15.pdf" TargetMode="External"/><Relationship Id="rId71" Type="http://schemas.openxmlformats.org/officeDocument/2006/relationships/hyperlink" Target="http://morelos.morelia.gob.mx/ArchivosTranspOOAPAS2017/Articulo35/Informaci&#243;n%20financiera/IX-b/Comprobantes46dic15.pdf" TargetMode="External"/><Relationship Id="rId2" Type="http://schemas.openxmlformats.org/officeDocument/2006/relationships/hyperlink" Target="http://morelos.morelia.gob.mx/ArchivosTranspOOAPAS2017/Articulo35/Informaci&#243;n%20financiera/IX-b/Informe2mayo15.pdf" TargetMode="External"/><Relationship Id="rId16" Type="http://schemas.openxmlformats.org/officeDocument/2006/relationships/hyperlink" Target="http://morelos.morelia.gob.mx/ArchivosTranspOOAPAS2017/Articulo35/Informaci&#243;n%20financiera/IX-b/Comprobantes5julio15.pdf" TargetMode="External"/><Relationship Id="rId29" Type="http://schemas.openxmlformats.org/officeDocument/2006/relationships/hyperlink" Target="http://morelos.morelia.gob.mx/ArchivosTranspOOAPAS2017/Articulo35/Informaci&#243;n%20financiera/IX-b/Informe57agosto17.pdf" TargetMode="External"/><Relationship Id="rId11" Type="http://schemas.openxmlformats.org/officeDocument/2006/relationships/hyperlink" Target="http://morelos.morelia.gob.mx/ArchivosTranspOOAPAS2017/Articulo35/Informaci&#243;n%20financiera/IX-b/Informe2junio15.pdf" TargetMode="External"/><Relationship Id="rId24" Type="http://schemas.openxmlformats.org/officeDocument/2006/relationships/hyperlink" Target="http://morelos.morelia.gob.mx/ArchivosTranspOOAPAS2017/Articulo35/Informaci&#243;n%20financiera/IX-b/Informe29agosto17.pdf" TargetMode="External"/><Relationship Id="rId32" Type="http://schemas.openxmlformats.org/officeDocument/2006/relationships/hyperlink" Target="http://morelos.morelia.gob.mx/ArchivosTranspOOAPAS2017/Articulo35/Informaci&#243;n%20financiera/IX-b/Comprobantes29agosto17.pdf" TargetMode="External"/><Relationship Id="rId37" Type="http://schemas.openxmlformats.org/officeDocument/2006/relationships/hyperlink" Target="http://morelos.morelia.gob.mx/ArchivosTranspOOAPAS2017/Articulo35/Informaci&#243;n%20financiera/IX-b/Comprobantes34agosto17.pdf" TargetMode="External"/><Relationship Id="rId40" Type="http://schemas.openxmlformats.org/officeDocument/2006/relationships/hyperlink" Target="http://morelos.morelia.gob.mx/ArchivosTranspOOAPAS2017/Articulo35/Informaci&#243;n%20financiera/IX-b/Informe8octubre15.pdf" TargetMode="External"/><Relationship Id="rId45" Type="http://schemas.openxmlformats.org/officeDocument/2006/relationships/hyperlink" Target="http://morelos.morelia.gob.mx/ArchivosTranspOOAPAS2017/Articulo35/Informaci&#243;n%20financiera/IX-b/Comprobantes11octubre15.pdf" TargetMode="External"/><Relationship Id="rId53" Type="http://schemas.openxmlformats.org/officeDocument/2006/relationships/hyperlink" Target="http://morelos.morelia.gob.mx/ArchivosTranspOOAPAS2017/Articulo35/Informaci&#243;n%20financiera/IX-b/Comprobantes39nov15.pdf" TargetMode="External"/><Relationship Id="rId58" Type="http://schemas.openxmlformats.org/officeDocument/2006/relationships/hyperlink" Target="http://morelos.morelia.gob.mx/ArchivosTranspOOAPAS2017/Articulo35/Informaci&#243;n%20financiera/IX-b/Comprobantes54nov15.pdf" TargetMode="External"/><Relationship Id="rId66" Type="http://schemas.openxmlformats.org/officeDocument/2006/relationships/hyperlink" Target="http://morelos.morelia.gob.mx/ArchivosTranspOOAPAS2017/Articulo35/Informaci&#243;n%20financiera/IX-b/Comprobantes21dic15.pdf" TargetMode="External"/><Relationship Id="rId74" Type="http://schemas.openxmlformats.org/officeDocument/2006/relationships/hyperlink" Target="http://morelos.morelia.gob.mx/ArchivosTranspOOAPAS2017/Articulo35/Informaci&#243;n%20financiera/IX-b/Comprobantes49dic15.pdf" TargetMode="External"/><Relationship Id="rId79" Type="http://schemas.openxmlformats.org/officeDocument/2006/relationships/hyperlink" Target="http://morelos.morelia.gob.mx/ArchivosTranspOOAPAS2017/Articulo35/Informaci&#243;n%20financiera/IX-b/Informe47dic15.pdf" TargetMode="External"/><Relationship Id="rId5" Type="http://schemas.openxmlformats.org/officeDocument/2006/relationships/hyperlink" Target="http://morelos.morelia.gob.mx/ArchivosTranspOOAPAS2017/Articulo35/Informaci&#243;n%20financiera/IX-b/Comprobantes2mayo15.pdf" TargetMode="External"/><Relationship Id="rId61" Type="http://schemas.openxmlformats.org/officeDocument/2006/relationships/hyperlink" Target="http://morelos.morelia.gob.mx/ArchivosTranspOOAPAS2017/Articulo35/Informaci&#243;n%20financiera/IX-b/Comprobantes15dic15.pdf" TargetMode="External"/><Relationship Id="rId82" Type="http://schemas.openxmlformats.org/officeDocument/2006/relationships/printerSettings" Target="../printerSettings/printerSettings1.bin"/><Relationship Id="rId10" Type="http://schemas.openxmlformats.org/officeDocument/2006/relationships/hyperlink" Target="http://morelos.morelia.gob.mx/ArchivosTranspOOAPAS2017/Articulo35/Informaci&#243;n%20financiera/IX-b/Comprobantes3junio52.pdf" TargetMode="External"/><Relationship Id="rId19" Type="http://schemas.openxmlformats.org/officeDocument/2006/relationships/hyperlink" Target="http://morelos.morelia.gob.mx/ArchivosTranspOOAPAS2017/Articulo35/Informaci&#243;n%20financiera/IX-b/Comprobantes23julio15.pdf" TargetMode="External"/><Relationship Id="rId31" Type="http://schemas.openxmlformats.org/officeDocument/2006/relationships/hyperlink" Target="http://morelos.morelia.gob.mx/ArchivosTranspOOAPAS2017/Articulo35/Informaci&#243;n%20financiera/IX-b/Comprobantes28agosto17.pdf" TargetMode="External"/><Relationship Id="rId44" Type="http://schemas.openxmlformats.org/officeDocument/2006/relationships/hyperlink" Target="http://morelos.morelia.gob.mx/ArchivosTranspOOAPAS2017/Articulo35/Informaci&#243;n%20financiera/IX-b/Comprobantes10octubre15.pdf" TargetMode="External"/><Relationship Id="rId52" Type="http://schemas.openxmlformats.org/officeDocument/2006/relationships/hyperlink" Target="http://morelos.morelia.gob.mx/ArchivosTranspOOAPAS2017/Articulo35/Informaci&#243;n%20financiera/IX-b/Comprobantes38nov15.pdf" TargetMode="External"/><Relationship Id="rId60" Type="http://schemas.openxmlformats.org/officeDocument/2006/relationships/hyperlink" Target="http://morelos.morelia.gob.mx/ArchivosTranspOOAPAS2017/Articulo35/Informaci&#243;n%20financiera/IX-b/Comprobantes56nov15.pdf" TargetMode="External"/><Relationship Id="rId65" Type="http://schemas.openxmlformats.org/officeDocument/2006/relationships/hyperlink" Target="http://morelos.morelia.gob.mx/ArchivosTranspOOAPAS2017/Articulo35/Informaci&#243;n%20financiera/IX-b/Comprobantes20dic15.pdf" TargetMode="External"/><Relationship Id="rId73" Type="http://schemas.openxmlformats.org/officeDocument/2006/relationships/hyperlink" Target="http://morelos.morelia.gob.mx/ArchivosTranspOOAPAS2017/Articulo35/Informaci&#243;n%20financiera/IX-b/Comprobantes48dic15.pdf" TargetMode="External"/><Relationship Id="rId78" Type="http://schemas.openxmlformats.org/officeDocument/2006/relationships/hyperlink" Target="http://morelos.morelia.gob.mx/ArchivosTranspOOAPAS2017/Articulo35/Informaci&#243;n%20financiera/IX-b/Informe46dic15.pdf" TargetMode="External"/><Relationship Id="rId81" Type="http://schemas.openxmlformats.org/officeDocument/2006/relationships/hyperlink" Target="http://morelos.morelia.gob.mx/ArchivosTranspOOAPAS2017/Articulo35/Informaci&#243;n%20financiera/IX-b/Informe19dic15.pdf" TargetMode="External"/><Relationship Id="rId4" Type="http://schemas.openxmlformats.org/officeDocument/2006/relationships/hyperlink" Target="http://morelos.morelia.gob.mx/ArchivosTranspOOAPAS2017/Articulo35/Informaci&#243;n%20financiera/IX-b/Comprobantes1mayo15.pdf" TargetMode="External"/><Relationship Id="rId9" Type="http://schemas.openxmlformats.org/officeDocument/2006/relationships/hyperlink" Target="http://morelos.morelia.gob.mx/ArchivosTranspOOAPAS2017/Articulo35/Informaci&#243;n%20financiera/IX-b/Comprobantes3junio15.pdf" TargetMode="External"/><Relationship Id="rId14" Type="http://schemas.openxmlformats.org/officeDocument/2006/relationships/hyperlink" Target="http://morelos.morelia.gob.mx/ArchivosTranspOOAPAS2017/Articulo35/Informaci&#243;n%20financiera/IX-b/Informe25julio15" TargetMode="External"/><Relationship Id="rId22" Type="http://schemas.openxmlformats.org/officeDocument/2006/relationships/hyperlink" Target="http://morelos.morelia.gob.mx/ArchivosTranspOOAPAS2017/Articulo35/Informaci&#243;n%20financiera/IX-b/Comprobantes26julio15.pdf" TargetMode="External"/><Relationship Id="rId27" Type="http://schemas.openxmlformats.org/officeDocument/2006/relationships/hyperlink" Target="http://morelos.morelia.gob.mx/ArchivosTranspOOAPAS2017/Articulo35/Informaci&#243;n%20financiera/IX-b/Informe33agosto17.pdf" TargetMode="External"/><Relationship Id="rId30" Type="http://schemas.openxmlformats.org/officeDocument/2006/relationships/hyperlink" Target="http://morelos.morelia.gob.mx/ArchivosTranspOOAPAS2017/Articulo35/Informaci&#243;n%20financiera/IX-b/Comprobantes27agosto17.pdf" TargetMode="External"/><Relationship Id="rId35" Type="http://schemas.openxmlformats.org/officeDocument/2006/relationships/hyperlink" Target="http://morelos.morelia.gob.mx/ArchivosTranspOOAPAS2017/Articulo35/Informaci&#243;n%20financiera/IX-b/Comprobantes32agosto17.pdf" TargetMode="External"/><Relationship Id="rId43" Type="http://schemas.openxmlformats.org/officeDocument/2006/relationships/hyperlink" Target="http://morelos.morelia.gob.mx/ArchivosTranspOOAPAS2017/Articulo35/Informaci&#243;n%20financiera/IX-b/Comprobantes9octubre15.pdf" TargetMode="External"/><Relationship Id="rId48" Type="http://schemas.openxmlformats.org/officeDocument/2006/relationships/hyperlink" Target="http://morelos.morelia.gob.mx/ArchivosTranspOOAPAS2017/Articulo35/Informaci&#243;n%20financiera/IX-b/Comprobantes12nov15.pdf" TargetMode="External"/><Relationship Id="rId56" Type="http://schemas.openxmlformats.org/officeDocument/2006/relationships/hyperlink" Target="http://morelos.morelia.gob.mx/ArchivosTranspOOAPAS2017/Articulo35/Informaci&#243;n%20financiera/IX-b/Comprobantes42nov15.pdf" TargetMode="External"/><Relationship Id="rId64" Type="http://schemas.openxmlformats.org/officeDocument/2006/relationships/hyperlink" Target="http://morelos.morelia.gob.mx/ArchivosTranspOOAPAS2017/Articulo35/Informaci&#243;n%20financiera/IX-b/Comprobantes18dic15.pdf" TargetMode="External"/><Relationship Id="rId69" Type="http://schemas.openxmlformats.org/officeDocument/2006/relationships/hyperlink" Target="http://morelos.morelia.gob.mx/ArchivosTranspOOAPAS2017/Articulo35/Informaci&#243;n%20financiera/IX-b/Comprobantes44dic15.pdf" TargetMode="External"/><Relationship Id="rId77" Type="http://schemas.openxmlformats.org/officeDocument/2006/relationships/hyperlink" Target="http://morelos.morelia.gob.mx/ArchivosTranspOOAPAS2017/Articulo35/Informaci&#243;n%20financiera/IX-b/Comprobantes19dic15.pdf" TargetMode="External"/><Relationship Id="rId8" Type="http://schemas.openxmlformats.org/officeDocument/2006/relationships/hyperlink" Target="http://morelos.morelia.gob.mx/ArchivosTranspOOAPAS2017/Articulo35/Informaci&#243;n%20financiera/IX-b/Comprobantes2junio15.pdf" TargetMode="External"/><Relationship Id="rId51" Type="http://schemas.openxmlformats.org/officeDocument/2006/relationships/hyperlink" Target="http://morelos.morelia.gob.mx/ArchivosTranspOOAPAS2017/Articulo35/Informaci&#243;n%20financiera/IX-b/Comprobantes37nov15.pdf" TargetMode="External"/><Relationship Id="rId72" Type="http://schemas.openxmlformats.org/officeDocument/2006/relationships/hyperlink" Target="http://morelos.morelia.gob.mx/ArchivosTranspOOAPAS2017/Articulo35/Informaci&#243;n%20financiera/IX-b/Comprobantes47dic15.pdf" TargetMode="External"/><Relationship Id="rId80" Type="http://schemas.openxmlformats.org/officeDocument/2006/relationships/hyperlink" Target="http://morelos.morelia.gob.mx/ArchivosTranspOOAPAS2017/Articulo35/Informaci&#243;n%20financiera/IX-b/Informe48dic15.pdf" TargetMode="External"/><Relationship Id="rId3" Type="http://schemas.openxmlformats.org/officeDocument/2006/relationships/hyperlink" Target="http://morelos.morelia.gob.mx/ArchivosTranspOOAPAS2017/Articulo35/Informaci&#243;n%20financiera/IX-b/Informe3mayo15.pdf" TargetMode="External"/><Relationship Id="rId12" Type="http://schemas.openxmlformats.org/officeDocument/2006/relationships/hyperlink" Target="http://morelos.morelia.gob.mx/ArchivosTranspOOAPAS2017/Articulo35/Informaci&#243;n%20financiera/IX-b/Informe4julio15.pdf" TargetMode="External"/><Relationship Id="rId17" Type="http://schemas.openxmlformats.org/officeDocument/2006/relationships/hyperlink" Target="http://morelos.morelia.gob.mx/ArchivosTranspOOAPAS2017/Articulo35/Informaci&#243;n%20financiera/IX-b/Comprobantes6julio15.pdf" TargetMode="External"/><Relationship Id="rId25" Type="http://schemas.openxmlformats.org/officeDocument/2006/relationships/hyperlink" Target="http://morelos.morelia.gob.mx/ArchivosTranspOOAPAS2017/Articulo35/Informaci&#243;n%20financiera/IX-b/Informe31agosto17.pdf" TargetMode="External"/><Relationship Id="rId33" Type="http://schemas.openxmlformats.org/officeDocument/2006/relationships/hyperlink" Target="http://morelos.morelia.gob.mx/ArchivosTranspOOAPAS2017/Articulo35/Informaci&#243;n%20financiera/IX-b/Comprobantes30agosto17.pdf" TargetMode="External"/><Relationship Id="rId38" Type="http://schemas.openxmlformats.org/officeDocument/2006/relationships/hyperlink" Target="http://morelos.morelia.gob.mx/ArchivosTranspOOAPAS2017/Articulo35/Informaci&#243;n%20financiera/IX-b/Comprobantes57agosto17.pdf" TargetMode="External"/><Relationship Id="rId46" Type="http://schemas.openxmlformats.org/officeDocument/2006/relationships/hyperlink" Target="http://morelos.morelia.gob.mx/ArchivosTranspOOAPAS2017/Articulo35/Informaci&#243;n%20financiera/IX-b/Comprobantes35octubre15.pdf" TargetMode="External"/><Relationship Id="rId59" Type="http://schemas.openxmlformats.org/officeDocument/2006/relationships/hyperlink" Target="http://morelos.morelia.gob.mx/ArchivosTranspOOAPAS2017/Articulo35/Informaci&#243;n%20financiera/IX-b/Comprobantes55nov15.pdf" TargetMode="External"/><Relationship Id="rId67" Type="http://schemas.openxmlformats.org/officeDocument/2006/relationships/hyperlink" Target="http://morelos.morelia.gob.mx/ArchivosTranspOOAPAS2017/Articulo35/Informaci&#243;n%20financiera/IX-b/Comprobantes22dic15.pdf" TargetMode="External"/><Relationship Id="rId20" Type="http://schemas.openxmlformats.org/officeDocument/2006/relationships/hyperlink" Target="http://morelos.morelia.gob.mx/ArchivosTranspOOAPAS2017/Articulo35/Informaci&#243;n%20financiera/IX-b/Comprobantes24julio15.pdf" TargetMode="External"/><Relationship Id="rId41" Type="http://schemas.openxmlformats.org/officeDocument/2006/relationships/hyperlink" Target="http://morelos.morelia.gob.mx/ArchivosTranspOOAPAS2017/Articulo35/Informaci&#243;n%20financiera/IX-b/Informe11octubre15.pdf" TargetMode="External"/><Relationship Id="rId54" Type="http://schemas.openxmlformats.org/officeDocument/2006/relationships/hyperlink" Target="http://morelos.morelia.gob.mx/ArchivosTranspOOAPAS2017/Articulo35/Informaci&#243;n%20financiera/IX-b/Comprobantes40nov15.pdf" TargetMode="External"/><Relationship Id="rId62" Type="http://schemas.openxmlformats.org/officeDocument/2006/relationships/hyperlink" Target="http://morelos.morelia.gob.mx/ArchivosTranspOOAPAS2017/Articulo35/Informaci&#243;n%20financiera/IX-b/Comprobantes16dic15.pdf" TargetMode="External"/><Relationship Id="rId70" Type="http://schemas.openxmlformats.org/officeDocument/2006/relationships/hyperlink" Target="http://morelos.morelia.gob.mx/ArchivosTranspOOAPAS2017/Articulo35/Informaci&#243;n%20financiera/IX-b/Comprobantes45dic15.pdf" TargetMode="External"/><Relationship Id="rId75" Type="http://schemas.openxmlformats.org/officeDocument/2006/relationships/hyperlink" Target="http://morelos.morelia.gob.mx/ArchivosTranspOOAPAS2017/Articulo35/Informaci&#243;n%20financiera/IX-b/Comprobantes50dic15.pdf" TargetMode="External"/><Relationship Id="rId83" Type="http://schemas.openxmlformats.org/officeDocument/2006/relationships/drawing" Target="../drawings/drawing1.xml"/><Relationship Id="rId1" Type="http://schemas.openxmlformats.org/officeDocument/2006/relationships/hyperlink" Target="http://morelos.morelia.gob.mx/ArchivosTranspOOAPAS2017/Articulo35/Informaci&#243;n%20financiera/IX-b/Informe1mayo15.pdf" TargetMode="External"/><Relationship Id="rId6" Type="http://schemas.openxmlformats.org/officeDocument/2006/relationships/hyperlink" Target="http://morelos.morelia.gob.mx/ArchivosTranspOOAPAS2017/Articulo35/Informaci&#243;n%20financiera/IX-b/Comprobantes3mayo15.pdf" TargetMode="External"/><Relationship Id="rId15" Type="http://schemas.openxmlformats.org/officeDocument/2006/relationships/hyperlink" Target="http://morelos.morelia.gob.mx/ArchivosTranspOOAPAS2017/Articulo35/Informaci&#243;n%20financiera/IX-b/Comprobantes4julio15.pdf" TargetMode="External"/><Relationship Id="rId23" Type="http://schemas.openxmlformats.org/officeDocument/2006/relationships/hyperlink" Target="http://morelos.morelia.gob.mx/ArchivosTranspOOAPAS2017/Articulo35/Informaci&#243;n%20financiera/IX-b/Informe27agosto17.pdf" TargetMode="External"/><Relationship Id="rId28" Type="http://schemas.openxmlformats.org/officeDocument/2006/relationships/hyperlink" Target="http://morelos.morelia.gob.mx/ArchivosTranspOOAPAS2017/Articulo35/Informaci&#243;n%20financiera/IX-b/Informe34agosto17.pdf" TargetMode="External"/><Relationship Id="rId36" Type="http://schemas.openxmlformats.org/officeDocument/2006/relationships/hyperlink" Target="http://morelos.morelia.gob.mx/ArchivosTranspOOAPAS2017/Articulo35/Informaci&#243;n%20financiera/IX-b/Comprobantes33agosto17.pdf" TargetMode="External"/><Relationship Id="rId49" Type="http://schemas.openxmlformats.org/officeDocument/2006/relationships/hyperlink" Target="http://morelos.morelia.gob.mx/ArchivosTranspOOAPAS2017/Articulo35/Informaci&#243;n%20financiera/IX-b/Comprobantes13nov15.pdf" TargetMode="External"/><Relationship Id="rId57" Type="http://schemas.openxmlformats.org/officeDocument/2006/relationships/hyperlink" Target="http://morelos.morelia.gob.mx/ArchivosTranspOOAPAS2017/Articulo35/Informaci&#243;n%20financiera/IX-b/Comprobantes53nov15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../2015-5/Comprobantes%203.pdf" TargetMode="External"/><Relationship Id="rId2" Type="http://schemas.openxmlformats.org/officeDocument/2006/relationships/hyperlink" Target="../2015-5/Comprobantes%202.pdf" TargetMode="External"/><Relationship Id="rId1" Type="http://schemas.openxmlformats.org/officeDocument/2006/relationships/hyperlink" Target="..\2015-5\Comprobantes%201.pdf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8"/>
  <sheetViews>
    <sheetView tabSelected="1" topLeftCell="Z1" zoomScaleNormal="100" workbookViewId="0">
      <selection activeCell="AB1" sqref="AB1"/>
    </sheetView>
  </sheetViews>
  <sheetFormatPr baseColWidth="10" defaultColWidth="9.140625" defaultRowHeight="12.75" x14ac:dyDescent="0.2"/>
  <cols>
    <col min="1" max="1" width="27.5703125" customWidth="1"/>
    <col min="2" max="2" width="22.28515625" customWidth="1"/>
    <col min="3" max="3" width="33.28515625" customWidth="1"/>
    <col min="4" max="4" width="14.85546875" customWidth="1"/>
    <col min="5" max="5" width="21.42578125" customWidth="1"/>
    <col min="6" max="6" width="18.7109375" customWidth="1"/>
    <col min="7" max="7" width="30.42578125" customWidth="1"/>
    <col min="8" max="8" width="20.85546875" customWidth="1"/>
    <col min="9" max="9" width="18.7109375" customWidth="1"/>
    <col min="10" max="10" width="22.85546875" customWidth="1"/>
    <col min="11" max="11" width="21.42578125" customWidth="1"/>
    <col min="12" max="12" width="11.28515625" customWidth="1"/>
    <col min="13" max="13" width="19" customWidth="1"/>
    <col min="14" max="14" width="27.57031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31" customWidth="1"/>
    <col min="22" max="22" width="25" customWidth="1"/>
    <col min="23" max="23" width="26.7109375" customWidth="1"/>
    <col min="24" max="24" width="25" customWidth="1"/>
    <col min="25" max="25" width="22.140625" customWidth="1"/>
    <col min="26" max="26" width="27" customWidth="1"/>
    <col min="27" max="27" width="31.42578125" customWidth="1"/>
    <col min="28" max="28" width="40.5703125" customWidth="1"/>
    <col min="29" max="29" width="28.140625" customWidth="1"/>
    <col min="30" max="30" width="43.42578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28.28515625" customWidth="1"/>
    <col min="36" max="36" width="13.7109375" customWidth="1"/>
  </cols>
  <sheetData>
    <row r="1" spans="1:36" ht="84" customHeight="1" x14ac:dyDescent="0.2">
      <c r="A1" t="s">
        <v>12</v>
      </c>
    </row>
    <row r="2" spans="1:36" ht="15" x14ac:dyDescent="0.2">
      <c r="A2" s="14" t="s">
        <v>13</v>
      </c>
      <c r="B2" s="14" t="s">
        <v>14</v>
      </c>
      <c r="C2" s="14" t="s">
        <v>15</v>
      </c>
      <c r="D2" s="18" t="s">
        <v>149</v>
      </c>
    </row>
    <row r="3" spans="1:36" ht="25.5" x14ac:dyDescent="0.2">
      <c r="A3" s="15" t="s">
        <v>16</v>
      </c>
      <c r="B3" s="15" t="s">
        <v>17</v>
      </c>
      <c r="C3" s="15" t="s">
        <v>16</v>
      </c>
      <c r="D3" s="19" t="s">
        <v>150</v>
      </c>
    </row>
    <row r="4" spans="1:36" ht="12.75" hidden="1" customHeight="1" x14ac:dyDescent="0.2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6" ht="12.75" hidden="1" customHeight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6" ht="15" x14ac:dyDescent="0.2">
      <c r="A6" s="29" t="s">
        <v>64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29"/>
      <c r="M6" s="30"/>
      <c r="N6" s="30"/>
      <c r="O6" s="30"/>
      <c r="P6" s="30"/>
      <c r="Q6" s="30"/>
      <c r="R6" s="30"/>
      <c r="S6" s="30"/>
      <c r="T6" s="30"/>
      <c r="U6" s="30"/>
      <c r="V6" s="30"/>
      <c r="W6" s="29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29"/>
      <c r="AI6" s="30"/>
      <c r="AJ6" s="30"/>
    </row>
    <row r="7" spans="1:36" ht="38.25" x14ac:dyDescent="0.2">
      <c r="A7" s="16" t="s">
        <v>65</v>
      </c>
      <c r="B7" s="16" t="s">
        <v>66</v>
      </c>
      <c r="C7" s="16" t="s">
        <v>67</v>
      </c>
      <c r="D7" s="16" t="s">
        <v>68</v>
      </c>
      <c r="E7" s="16" t="s">
        <v>69</v>
      </c>
      <c r="F7" s="16" t="s">
        <v>70</v>
      </c>
      <c r="G7" s="16" t="s">
        <v>71</v>
      </c>
      <c r="H7" s="16" t="s">
        <v>72</v>
      </c>
      <c r="I7" s="16" t="s">
        <v>73</v>
      </c>
      <c r="J7" s="16" t="s">
        <v>74</v>
      </c>
      <c r="K7" s="17" t="s">
        <v>75</v>
      </c>
      <c r="L7" s="16" t="s">
        <v>76</v>
      </c>
      <c r="M7" s="16" t="s">
        <v>77</v>
      </c>
      <c r="N7" s="16" t="s">
        <v>78</v>
      </c>
      <c r="O7" s="16" t="s">
        <v>79</v>
      </c>
      <c r="P7" s="16" t="s">
        <v>80</v>
      </c>
      <c r="Q7" s="16" t="s">
        <v>81</v>
      </c>
      <c r="R7" s="16" t="s">
        <v>82</v>
      </c>
      <c r="S7" s="16" t="s">
        <v>83</v>
      </c>
      <c r="T7" s="16" t="s">
        <v>84</v>
      </c>
      <c r="U7" s="16" t="s">
        <v>85</v>
      </c>
      <c r="V7" s="17" t="s">
        <v>86</v>
      </c>
      <c r="W7" s="16" t="s">
        <v>87</v>
      </c>
      <c r="X7" s="16" t="s">
        <v>88</v>
      </c>
      <c r="Y7" s="16" t="s">
        <v>96</v>
      </c>
      <c r="Z7" s="16" t="s">
        <v>97</v>
      </c>
      <c r="AA7" s="16" t="s">
        <v>98</v>
      </c>
      <c r="AB7" s="16" t="s">
        <v>99</v>
      </c>
      <c r="AC7" s="16" t="s">
        <v>100</v>
      </c>
      <c r="AD7" s="16" t="s">
        <v>103</v>
      </c>
      <c r="AE7" s="16" t="s">
        <v>105</v>
      </c>
      <c r="AF7" s="16" t="s">
        <v>106</v>
      </c>
      <c r="AG7" s="17" t="s">
        <v>107</v>
      </c>
      <c r="AH7" s="16" t="s">
        <v>108</v>
      </c>
      <c r="AI7" s="16" t="s">
        <v>109</v>
      </c>
      <c r="AJ7" s="16" t="s">
        <v>147</v>
      </c>
    </row>
    <row r="8" spans="1:36" ht="15" customHeight="1" x14ac:dyDescent="0.2">
      <c r="A8" t="s">
        <v>65</v>
      </c>
      <c r="B8" t="s">
        <v>66</v>
      </c>
      <c r="C8" t="s">
        <v>67</v>
      </c>
      <c r="D8" t="s">
        <v>68</v>
      </c>
      <c r="E8" t="s">
        <v>69</v>
      </c>
      <c r="F8" t="s">
        <v>70</v>
      </c>
      <c r="G8" t="s">
        <v>71</v>
      </c>
      <c r="H8" t="s">
        <v>72</v>
      </c>
      <c r="I8" t="s">
        <v>73</v>
      </c>
      <c r="J8" t="s">
        <v>74</v>
      </c>
      <c r="K8" t="s">
        <v>75</v>
      </c>
      <c r="L8" t="s">
        <v>76</v>
      </c>
      <c r="M8" t="s">
        <v>77</v>
      </c>
      <c r="N8" t="s">
        <v>78</v>
      </c>
      <c r="O8" t="s">
        <v>79</v>
      </c>
      <c r="P8" t="s">
        <v>80</v>
      </c>
      <c r="Q8" t="s">
        <v>81</v>
      </c>
      <c r="R8" t="s">
        <v>82</v>
      </c>
      <c r="S8" t="s">
        <v>83</v>
      </c>
      <c r="T8" t="s">
        <v>84</v>
      </c>
      <c r="U8" t="s">
        <v>85</v>
      </c>
      <c r="V8" t="s">
        <v>86</v>
      </c>
      <c r="W8" t="s">
        <v>87</v>
      </c>
      <c r="X8" t="s">
        <v>88</v>
      </c>
      <c r="Y8" t="s">
        <v>96</v>
      </c>
      <c r="Z8" t="s">
        <v>97</v>
      </c>
      <c r="AA8" t="s">
        <v>98</v>
      </c>
      <c r="AB8" t="s">
        <v>99</v>
      </c>
      <c r="AC8" t="s">
        <v>100</v>
      </c>
      <c r="AD8" t="s">
        <v>103</v>
      </c>
      <c r="AE8" t="s">
        <v>105</v>
      </c>
      <c r="AF8" t="s">
        <v>106</v>
      </c>
      <c r="AG8" t="s">
        <v>107</v>
      </c>
      <c r="AH8" t="s">
        <v>108</v>
      </c>
      <c r="AI8" t="s">
        <v>109</v>
      </c>
    </row>
    <row r="9" spans="1:36" ht="76.5" x14ac:dyDescent="0.2">
      <c r="A9" s="20">
        <v>2015</v>
      </c>
      <c r="B9" s="20" t="s">
        <v>126</v>
      </c>
      <c r="C9" s="21" t="s">
        <v>7</v>
      </c>
      <c r="D9" s="21" t="s">
        <v>119</v>
      </c>
      <c r="E9" s="22" t="s">
        <v>120</v>
      </c>
      <c r="F9" s="22" t="s">
        <v>120</v>
      </c>
      <c r="G9" s="21" t="s">
        <v>121</v>
      </c>
      <c r="H9" s="23" t="s">
        <v>122</v>
      </c>
      <c r="I9" s="23" t="s">
        <v>115</v>
      </c>
      <c r="J9" s="23" t="s">
        <v>116</v>
      </c>
      <c r="K9" s="21" t="s">
        <v>110</v>
      </c>
      <c r="L9" s="21" t="s">
        <v>11</v>
      </c>
      <c r="M9" s="21">
        <v>0</v>
      </c>
      <c r="N9" s="20">
        <v>1508.49</v>
      </c>
      <c r="O9" s="21" t="s">
        <v>111</v>
      </c>
      <c r="P9" s="21" t="s">
        <v>112</v>
      </c>
      <c r="Q9" s="21" t="s">
        <v>113</v>
      </c>
      <c r="R9" s="21" t="s">
        <v>111</v>
      </c>
      <c r="S9" s="24" t="s">
        <v>124</v>
      </c>
      <c r="T9" s="22" t="s">
        <v>124</v>
      </c>
      <c r="U9" s="22" t="s">
        <v>125</v>
      </c>
      <c r="V9" s="25">
        <v>42069</v>
      </c>
      <c r="W9" s="25">
        <v>42070</v>
      </c>
      <c r="X9" s="21">
        <v>1</v>
      </c>
      <c r="Y9" s="21">
        <v>1508.49</v>
      </c>
      <c r="Z9" s="21">
        <v>0</v>
      </c>
      <c r="AA9" s="25">
        <v>42100</v>
      </c>
      <c r="AB9" s="26" t="s">
        <v>329</v>
      </c>
      <c r="AC9" s="26" t="s">
        <v>328</v>
      </c>
      <c r="AD9" s="24" t="s">
        <v>117</v>
      </c>
      <c r="AE9" s="27">
        <v>43145</v>
      </c>
      <c r="AF9" s="24" t="s">
        <v>123</v>
      </c>
      <c r="AG9" s="24">
        <v>2017</v>
      </c>
      <c r="AH9" s="28">
        <v>43154</v>
      </c>
      <c r="AI9" s="24" t="s">
        <v>118</v>
      </c>
      <c r="AJ9" s="24" t="s">
        <v>148</v>
      </c>
    </row>
    <row r="10" spans="1:36" ht="51" x14ac:dyDescent="0.2">
      <c r="A10" s="20">
        <v>2015</v>
      </c>
      <c r="B10" s="20" t="s">
        <v>126</v>
      </c>
      <c r="C10" s="21" t="s">
        <v>7</v>
      </c>
      <c r="D10" s="21" t="s">
        <v>134</v>
      </c>
      <c r="E10" s="22" t="s">
        <v>135</v>
      </c>
      <c r="F10" s="22" t="s">
        <v>135</v>
      </c>
      <c r="G10" s="21" t="s">
        <v>136</v>
      </c>
      <c r="H10" s="23" t="s">
        <v>128</v>
      </c>
      <c r="I10" s="23" t="s">
        <v>129</v>
      </c>
      <c r="J10" s="23" t="s">
        <v>130</v>
      </c>
      <c r="K10" s="21" t="s">
        <v>110</v>
      </c>
      <c r="L10" s="21" t="s">
        <v>11</v>
      </c>
      <c r="M10" s="21">
        <v>1</v>
      </c>
      <c r="N10" s="20">
        <v>1205</v>
      </c>
      <c r="O10" s="21" t="s">
        <v>111</v>
      </c>
      <c r="P10" s="21" t="s">
        <v>112</v>
      </c>
      <c r="Q10" s="21" t="s">
        <v>113</v>
      </c>
      <c r="R10" s="21" t="s">
        <v>111</v>
      </c>
      <c r="S10" s="24" t="s">
        <v>131</v>
      </c>
      <c r="T10" s="22" t="s">
        <v>132</v>
      </c>
      <c r="U10" s="22" t="s">
        <v>133</v>
      </c>
      <c r="V10" s="25">
        <v>42094</v>
      </c>
      <c r="W10" s="25">
        <v>42095</v>
      </c>
      <c r="X10" s="21">
        <v>2</v>
      </c>
      <c r="Y10" s="21">
        <v>1205</v>
      </c>
      <c r="Z10" s="21">
        <v>0</v>
      </c>
      <c r="AA10" s="25">
        <v>42099</v>
      </c>
      <c r="AB10" s="26" t="s">
        <v>330</v>
      </c>
      <c r="AC10" s="26" t="s">
        <v>331</v>
      </c>
      <c r="AD10" s="24" t="s">
        <v>117</v>
      </c>
      <c r="AE10" s="27">
        <v>43145</v>
      </c>
      <c r="AF10" s="24" t="s">
        <v>123</v>
      </c>
      <c r="AG10" s="24">
        <v>2017</v>
      </c>
      <c r="AH10" s="28">
        <v>43154</v>
      </c>
      <c r="AI10" s="24" t="s">
        <v>118</v>
      </c>
      <c r="AJ10" s="24" t="s">
        <v>148</v>
      </c>
    </row>
    <row r="11" spans="1:36" ht="51" x14ac:dyDescent="0.2">
      <c r="A11" s="20">
        <v>2015</v>
      </c>
      <c r="B11" s="20" t="s">
        <v>126</v>
      </c>
      <c r="C11" s="21" t="s">
        <v>0</v>
      </c>
      <c r="D11" s="21" t="s">
        <v>137</v>
      </c>
      <c r="E11" s="22" t="s">
        <v>138</v>
      </c>
      <c r="F11" s="22" t="s">
        <v>138</v>
      </c>
      <c r="G11" s="21" t="s">
        <v>136</v>
      </c>
      <c r="H11" s="23" t="s">
        <v>139</v>
      </c>
      <c r="I11" s="23" t="s">
        <v>140</v>
      </c>
      <c r="J11" s="23" t="s">
        <v>141</v>
      </c>
      <c r="K11" s="21" t="s">
        <v>110</v>
      </c>
      <c r="L11" s="21" t="s">
        <v>11</v>
      </c>
      <c r="M11" s="21">
        <v>0</v>
      </c>
      <c r="N11" s="20">
        <v>884.58</v>
      </c>
      <c r="O11" s="21" t="s">
        <v>111</v>
      </c>
      <c r="P11" s="21" t="s">
        <v>112</v>
      </c>
      <c r="Q11" s="21" t="s">
        <v>113</v>
      </c>
      <c r="R11" s="21" t="s">
        <v>111</v>
      </c>
      <c r="S11" s="24" t="s">
        <v>142</v>
      </c>
      <c r="T11" s="22" t="s">
        <v>143</v>
      </c>
      <c r="U11" s="22" t="s">
        <v>144</v>
      </c>
      <c r="V11" s="25">
        <v>42033</v>
      </c>
      <c r="W11" s="25">
        <v>42034</v>
      </c>
      <c r="X11" s="21">
        <v>3</v>
      </c>
      <c r="Y11" s="21">
        <v>884.58</v>
      </c>
      <c r="Z11" s="21">
        <v>0</v>
      </c>
      <c r="AA11" s="25">
        <v>42054</v>
      </c>
      <c r="AB11" s="26" t="s">
        <v>333</v>
      </c>
      <c r="AC11" s="26" t="s">
        <v>332</v>
      </c>
      <c r="AD11" s="24" t="s">
        <v>117</v>
      </c>
      <c r="AE11" s="27">
        <v>43145</v>
      </c>
      <c r="AF11" s="24" t="s">
        <v>123</v>
      </c>
      <c r="AG11" s="24">
        <v>2017</v>
      </c>
      <c r="AH11" s="28">
        <v>43154</v>
      </c>
      <c r="AI11" s="24" t="s">
        <v>118</v>
      </c>
      <c r="AJ11" s="24" t="s">
        <v>148</v>
      </c>
    </row>
    <row r="15" spans="1:36" ht="15" x14ac:dyDescent="0.2">
      <c r="A15" s="14" t="s">
        <v>13</v>
      </c>
      <c r="B15" s="14" t="s">
        <v>14</v>
      </c>
      <c r="C15" s="14" t="s">
        <v>15</v>
      </c>
      <c r="D15" s="18" t="s">
        <v>149</v>
      </c>
    </row>
    <row r="16" spans="1:36" ht="25.5" x14ac:dyDescent="0.2">
      <c r="A16" s="15" t="s">
        <v>16</v>
      </c>
      <c r="B16" s="15" t="s">
        <v>17</v>
      </c>
      <c r="C16" s="15" t="s">
        <v>16</v>
      </c>
      <c r="D16" s="19" t="s">
        <v>167</v>
      </c>
    </row>
    <row r="17" spans="1:36" ht="15" x14ac:dyDescent="0.2">
      <c r="A17" s="29" t="s">
        <v>64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29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29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29"/>
      <c r="AI17" s="30"/>
      <c r="AJ17" s="30"/>
    </row>
    <row r="18" spans="1:36" ht="38.25" x14ac:dyDescent="0.2">
      <c r="A18" s="16" t="s">
        <v>65</v>
      </c>
      <c r="B18" s="16" t="s">
        <v>66</v>
      </c>
      <c r="C18" s="16" t="s">
        <v>67</v>
      </c>
      <c r="D18" s="16" t="s">
        <v>68</v>
      </c>
      <c r="E18" s="16" t="s">
        <v>69</v>
      </c>
      <c r="F18" s="16" t="s">
        <v>70</v>
      </c>
      <c r="G18" s="16" t="s">
        <v>71</v>
      </c>
      <c r="H18" s="16" t="s">
        <v>72</v>
      </c>
      <c r="I18" s="16" t="s">
        <v>73</v>
      </c>
      <c r="J18" s="16" t="s">
        <v>74</v>
      </c>
      <c r="K18" s="17" t="s">
        <v>75</v>
      </c>
      <c r="L18" s="16" t="s">
        <v>76</v>
      </c>
      <c r="M18" s="16" t="s">
        <v>77</v>
      </c>
      <c r="N18" s="16" t="s">
        <v>78</v>
      </c>
      <c r="O18" s="16" t="s">
        <v>79</v>
      </c>
      <c r="P18" s="16" t="s">
        <v>80</v>
      </c>
      <c r="Q18" s="16" t="s">
        <v>81</v>
      </c>
      <c r="R18" s="16" t="s">
        <v>82</v>
      </c>
      <c r="S18" s="16" t="s">
        <v>83</v>
      </c>
      <c r="T18" s="16" t="s">
        <v>84</v>
      </c>
      <c r="U18" s="16" t="s">
        <v>85</v>
      </c>
      <c r="V18" s="17" t="s">
        <v>86</v>
      </c>
      <c r="W18" s="16" t="s">
        <v>87</v>
      </c>
      <c r="X18" s="16" t="s">
        <v>88</v>
      </c>
      <c r="Y18" s="16" t="s">
        <v>96</v>
      </c>
      <c r="Z18" s="16" t="s">
        <v>97</v>
      </c>
      <c r="AA18" s="16" t="s">
        <v>98</v>
      </c>
      <c r="AB18" s="16" t="s">
        <v>99</v>
      </c>
      <c r="AC18" s="16" t="s">
        <v>100</v>
      </c>
      <c r="AD18" s="16" t="s">
        <v>103</v>
      </c>
      <c r="AE18" s="16" t="s">
        <v>105</v>
      </c>
      <c r="AF18" s="16" t="s">
        <v>106</v>
      </c>
      <c r="AG18" s="17" t="s">
        <v>107</v>
      </c>
      <c r="AH18" s="16" t="s">
        <v>108</v>
      </c>
      <c r="AI18" s="16" t="s">
        <v>109</v>
      </c>
      <c r="AJ18" s="16" t="s">
        <v>147</v>
      </c>
    </row>
    <row r="19" spans="1:36" ht="51" x14ac:dyDescent="0.2">
      <c r="A19" s="20">
        <v>2015</v>
      </c>
      <c r="B19" s="20" t="s">
        <v>151</v>
      </c>
      <c r="C19" s="21" t="s">
        <v>7</v>
      </c>
      <c r="D19" s="21" t="s">
        <v>152</v>
      </c>
      <c r="E19" s="22" t="s">
        <v>153</v>
      </c>
      <c r="F19" s="22" t="s">
        <v>153</v>
      </c>
      <c r="G19" s="21" t="s">
        <v>121</v>
      </c>
      <c r="H19" s="23" t="s">
        <v>154</v>
      </c>
      <c r="I19" s="23" t="s">
        <v>155</v>
      </c>
      <c r="J19" s="23" t="s">
        <v>156</v>
      </c>
      <c r="K19" s="21" t="s">
        <v>110</v>
      </c>
      <c r="L19" s="21" t="s">
        <v>11</v>
      </c>
      <c r="M19" s="21">
        <v>0</v>
      </c>
      <c r="N19" s="20">
        <v>168.1</v>
      </c>
      <c r="O19" s="21" t="s">
        <v>111</v>
      </c>
      <c r="P19" s="21" t="s">
        <v>112</v>
      </c>
      <c r="Q19" s="21" t="s">
        <v>113</v>
      </c>
      <c r="R19" s="21" t="s">
        <v>111</v>
      </c>
      <c r="S19" s="24" t="s">
        <v>157</v>
      </c>
      <c r="T19" s="22" t="s">
        <v>158</v>
      </c>
      <c r="U19" s="22" t="s">
        <v>159</v>
      </c>
      <c r="V19" s="25">
        <v>42146</v>
      </c>
      <c r="W19" s="25">
        <v>42146</v>
      </c>
      <c r="X19" s="21">
        <v>1</v>
      </c>
      <c r="Y19" s="21">
        <v>168.1</v>
      </c>
      <c r="Z19" s="21">
        <v>0</v>
      </c>
      <c r="AA19" s="25" t="s">
        <v>117</v>
      </c>
      <c r="AB19" s="26" t="s">
        <v>117</v>
      </c>
      <c r="AC19" s="26" t="s">
        <v>334</v>
      </c>
      <c r="AD19" s="24" t="s">
        <v>117</v>
      </c>
      <c r="AE19" s="27">
        <v>43145</v>
      </c>
      <c r="AF19" s="24" t="s">
        <v>123</v>
      </c>
      <c r="AG19" s="24">
        <v>2017</v>
      </c>
      <c r="AH19" s="28">
        <v>43154</v>
      </c>
      <c r="AI19" s="24" t="s">
        <v>118</v>
      </c>
      <c r="AJ19" s="24" t="s">
        <v>148</v>
      </c>
    </row>
    <row r="20" spans="1:36" ht="51" x14ac:dyDescent="0.2">
      <c r="A20" s="20">
        <v>2015</v>
      </c>
      <c r="B20" s="20" t="s">
        <v>151</v>
      </c>
      <c r="C20" s="21" t="s">
        <v>0</v>
      </c>
      <c r="D20" s="21" t="s">
        <v>160</v>
      </c>
      <c r="E20" s="22" t="s">
        <v>161</v>
      </c>
      <c r="F20" s="22" t="s">
        <v>161</v>
      </c>
      <c r="G20" s="21" t="s">
        <v>136</v>
      </c>
      <c r="H20" s="23" t="s">
        <v>162</v>
      </c>
      <c r="I20" s="23" t="s">
        <v>163</v>
      </c>
      <c r="J20" s="23" t="s">
        <v>164</v>
      </c>
      <c r="K20" s="21" t="s">
        <v>110</v>
      </c>
      <c r="L20" s="21" t="s">
        <v>11</v>
      </c>
      <c r="M20" s="21">
        <v>1</v>
      </c>
      <c r="N20" s="20">
        <f>35.83+320</f>
        <v>355.83</v>
      </c>
      <c r="O20" s="21" t="s">
        <v>111</v>
      </c>
      <c r="P20" s="21" t="s">
        <v>112</v>
      </c>
      <c r="Q20" s="21" t="s">
        <v>113</v>
      </c>
      <c r="R20" s="21" t="s">
        <v>111</v>
      </c>
      <c r="S20" s="24" t="s">
        <v>142</v>
      </c>
      <c r="T20" s="22" t="s">
        <v>143</v>
      </c>
      <c r="U20" s="22" t="s">
        <v>165</v>
      </c>
      <c r="V20" s="25">
        <v>42158</v>
      </c>
      <c r="W20" s="25">
        <v>42158</v>
      </c>
      <c r="X20" s="21">
        <v>2</v>
      </c>
      <c r="Y20" s="21">
        <v>355.83</v>
      </c>
      <c r="Z20" s="21">
        <v>0</v>
      </c>
      <c r="AA20" s="25">
        <v>42159</v>
      </c>
      <c r="AB20" s="26" t="s">
        <v>335</v>
      </c>
      <c r="AC20" s="26" t="s">
        <v>336</v>
      </c>
      <c r="AD20" s="24" t="s">
        <v>117</v>
      </c>
      <c r="AE20" s="27">
        <v>43145</v>
      </c>
      <c r="AF20" s="24" t="s">
        <v>123</v>
      </c>
      <c r="AG20" s="24">
        <v>2017</v>
      </c>
      <c r="AH20" s="28">
        <v>43154</v>
      </c>
      <c r="AI20" s="24" t="s">
        <v>118</v>
      </c>
      <c r="AJ20" s="24" t="s">
        <v>148</v>
      </c>
    </row>
    <row r="21" spans="1:36" ht="51" x14ac:dyDescent="0.2">
      <c r="A21" s="20">
        <v>2015</v>
      </c>
      <c r="B21" s="20" t="s">
        <v>151</v>
      </c>
      <c r="C21" s="21" t="s">
        <v>7</v>
      </c>
      <c r="D21" s="21" t="s">
        <v>152</v>
      </c>
      <c r="E21" s="22" t="s">
        <v>153</v>
      </c>
      <c r="F21" s="22" t="s">
        <v>153</v>
      </c>
      <c r="G21" s="21" t="s">
        <v>121</v>
      </c>
      <c r="H21" s="23" t="s">
        <v>154</v>
      </c>
      <c r="I21" s="23" t="s">
        <v>155</v>
      </c>
      <c r="J21" s="23" t="s">
        <v>156</v>
      </c>
      <c r="K21" s="21" t="s">
        <v>110</v>
      </c>
      <c r="L21" s="21" t="s">
        <v>11</v>
      </c>
      <c r="M21" s="21">
        <v>0</v>
      </c>
      <c r="N21" s="20">
        <v>322.41000000000003</v>
      </c>
      <c r="O21" s="21" t="s">
        <v>111</v>
      </c>
      <c r="P21" s="21" t="s">
        <v>112</v>
      </c>
      <c r="Q21" s="21" t="s">
        <v>113</v>
      </c>
      <c r="R21" s="21" t="s">
        <v>111</v>
      </c>
      <c r="S21" s="24" t="s">
        <v>157</v>
      </c>
      <c r="T21" s="22" t="s">
        <v>158</v>
      </c>
      <c r="U21" s="22" t="s">
        <v>159</v>
      </c>
      <c r="V21" s="25">
        <v>42170</v>
      </c>
      <c r="W21" s="25">
        <v>42170</v>
      </c>
      <c r="X21" s="21">
        <v>3</v>
      </c>
      <c r="Y21" s="21">
        <v>322.41000000000003</v>
      </c>
      <c r="Z21" s="21">
        <v>0</v>
      </c>
      <c r="AA21" s="25" t="s">
        <v>117</v>
      </c>
      <c r="AB21" s="26" t="s">
        <v>117</v>
      </c>
      <c r="AC21" s="26" t="s">
        <v>337</v>
      </c>
      <c r="AD21" s="24" t="s">
        <v>117</v>
      </c>
      <c r="AE21" s="27">
        <v>43145</v>
      </c>
      <c r="AF21" s="24" t="s">
        <v>123</v>
      </c>
      <c r="AG21" s="24">
        <v>2017</v>
      </c>
      <c r="AH21" s="28">
        <v>43154</v>
      </c>
      <c r="AI21" s="24" t="s">
        <v>118</v>
      </c>
      <c r="AJ21" s="24" t="s">
        <v>148</v>
      </c>
    </row>
    <row r="22" spans="1:36" ht="51" x14ac:dyDescent="0.2">
      <c r="A22" s="20">
        <v>2015</v>
      </c>
      <c r="B22" s="20" t="s">
        <v>151</v>
      </c>
      <c r="C22" s="21" t="s">
        <v>7</v>
      </c>
      <c r="D22" s="21" t="s">
        <v>152</v>
      </c>
      <c r="E22" s="22" t="s">
        <v>153</v>
      </c>
      <c r="F22" s="22" t="s">
        <v>153</v>
      </c>
      <c r="G22" s="21" t="s">
        <v>121</v>
      </c>
      <c r="H22" s="23" t="s">
        <v>154</v>
      </c>
      <c r="I22" s="23" t="s">
        <v>155</v>
      </c>
      <c r="J22" s="23" t="s">
        <v>156</v>
      </c>
      <c r="K22" s="21" t="s">
        <v>110</v>
      </c>
      <c r="L22" s="21" t="s">
        <v>11</v>
      </c>
      <c r="M22" s="21">
        <v>0</v>
      </c>
      <c r="N22" s="20">
        <f>10330.17+418.98</f>
        <v>10749.15</v>
      </c>
      <c r="O22" s="21" t="s">
        <v>111</v>
      </c>
      <c r="P22" s="21" t="s">
        <v>112</v>
      </c>
      <c r="Q22" s="21" t="s">
        <v>113</v>
      </c>
      <c r="R22" s="21" t="s">
        <v>111</v>
      </c>
      <c r="S22" s="24" t="s">
        <v>157</v>
      </c>
      <c r="T22" s="22" t="s">
        <v>158</v>
      </c>
      <c r="U22" s="22" t="s">
        <v>166</v>
      </c>
      <c r="V22" s="25">
        <v>42158</v>
      </c>
      <c r="W22" s="25">
        <v>42158</v>
      </c>
      <c r="X22" s="21">
        <v>52</v>
      </c>
      <c r="Y22" s="21">
        <v>10749.15</v>
      </c>
      <c r="Z22" s="21">
        <v>0</v>
      </c>
      <c r="AA22" s="25" t="s">
        <v>117</v>
      </c>
      <c r="AB22" s="26" t="s">
        <v>117</v>
      </c>
      <c r="AC22" s="26" t="s">
        <v>338</v>
      </c>
      <c r="AD22" s="24" t="s">
        <v>117</v>
      </c>
      <c r="AE22" s="27">
        <v>43145</v>
      </c>
      <c r="AF22" s="24" t="s">
        <v>123</v>
      </c>
      <c r="AG22" s="24">
        <v>2017</v>
      </c>
      <c r="AH22" s="28">
        <v>43154</v>
      </c>
      <c r="AI22" s="24" t="s">
        <v>118</v>
      </c>
      <c r="AJ22" s="24" t="s">
        <v>148</v>
      </c>
    </row>
    <row r="26" spans="1:36" ht="15" x14ac:dyDescent="0.2">
      <c r="A26" s="14" t="s">
        <v>13</v>
      </c>
      <c r="B26" s="14" t="s">
        <v>14</v>
      </c>
      <c r="C26" s="14" t="s">
        <v>15</v>
      </c>
      <c r="D26" s="18" t="s">
        <v>149</v>
      </c>
    </row>
    <row r="27" spans="1:36" ht="25.5" x14ac:dyDescent="0.2">
      <c r="A27" s="15" t="s">
        <v>16</v>
      </c>
      <c r="B27" s="15" t="s">
        <v>17</v>
      </c>
      <c r="C27" s="15" t="s">
        <v>16</v>
      </c>
      <c r="D27" s="19" t="s">
        <v>212</v>
      </c>
    </row>
    <row r="28" spans="1:36" ht="15" x14ac:dyDescent="0.2">
      <c r="A28" s="29" t="s">
        <v>64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29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29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29"/>
      <c r="AI28" s="30"/>
      <c r="AJ28" s="30"/>
    </row>
    <row r="29" spans="1:36" ht="38.25" x14ac:dyDescent="0.2">
      <c r="A29" s="16" t="s">
        <v>65</v>
      </c>
      <c r="B29" s="16" t="s">
        <v>66</v>
      </c>
      <c r="C29" s="16" t="s">
        <v>67</v>
      </c>
      <c r="D29" s="16" t="s">
        <v>68</v>
      </c>
      <c r="E29" s="16" t="s">
        <v>69</v>
      </c>
      <c r="F29" s="16" t="s">
        <v>70</v>
      </c>
      <c r="G29" s="16" t="s">
        <v>71</v>
      </c>
      <c r="H29" s="16" t="s">
        <v>72</v>
      </c>
      <c r="I29" s="16" t="s">
        <v>73</v>
      </c>
      <c r="J29" s="16" t="s">
        <v>74</v>
      </c>
      <c r="K29" s="17" t="s">
        <v>75</v>
      </c>
      <c r="L29" s="16" t="s">
        <v>76</v>
      </c>
      <c r="M29" s="16" t="s">
        <v>77</v>
      </c>
      <c r="N29" s="16" t="s">
        <v>78</v>
      </c>
      <c r="O29" s="16" t="s">
        <v>79</v>
      </c>
      <c r="P29" s="16" t="s">
        <v>80</v>
      </c>
      <c r="Q29" s="16" t="s">
        <v>81</v>
      </c>
      <c r="R29" s="16" t="s">
        <v>82</v>
      </c>
      <c r="S29" s="16" t="s">
        <v>83</v>
      </c>
      <c r="T29" s="16" t="s">
        <v>84</v>
      </c>
      <c r="U29" s="16" t="s">
        <v>85</v>
      </c>
      <c r="V29" s="17" t="s">
        <v>86</v>
      </c>
      <c r="W29" s="16" t="s">
        <v>87</v>
      </c>
      <c r="X29" s="16" t="s">
        <v>88</v>
      </c>
      <c r="Y29" s="16" t="s">
        <v>96</v>
      </c>
      <c r="Z29" s="16" t="s">
        <v>97</v>
      </c>
      <c r="AA29" s="16" t="s">
        <v>98</v>
      </c>
      <c r="AB29" s="16" t="s">
        <v>99</v>
      </c>
      <c r="AC29" s="16" t="s">
        <v>100</v>
      </c>
      <c r="AD29" s="16" t="s">
        <v>103</v>
      </c>
      <c r="AE29" s="16" t="s">
        <v>105</v>
      </c>
      <c r="AF29" s="16" t="s">
        <v>106</v>
      </c>
      <c r="AG29" s="17" t="s">
        <v>107</v>
      </c>
      <c r="AH29" s="16" t="s">
        <v>108</v>
      </c>
      <c r="AI29" s="16" t="s">
        <v>109</v>
      </c>
      <c r="AJ29" s="16" t="s">
        <v>147</v>
      </c>
    </row>
    <row r="30" spans="1:36" ht="51" x14ac:dyDescent="0.2">
      <c r="A30" s="20">
        <v>2015</v>
      </c>
      <c r="B30" s="20" t="s">
        <v>168</v>
      </c>
      <c r="C30" s="21" t="s">
        <v>0</v>
      </c>
      <c r="D30" s="21" t="s">
        <v>160</v>
      </c>
      <c r="E30" s="22" t="s">
        <v>161</v>
      </c>
      <c r="F30" s="22" t="s">
        <v>161</v>
      </c>
      <c r="G30" s="21" t="s">
        <v>136</v>
      </c>
      <c r="H30" s="23" t="s">
        <v>162</v>
      </c>
      <c r="I30" s="23" t="s">
        <v>163</v>
      </c>
      <c r="J30" s="23" t="s">
        <v>164</v>
      </c>
      <c r="K30" s="21" t="s">
        <v>110</v>
      </c>
      <c r="L30" s="21" t="s">
        <v>11</v>
      </c>
      <c r="M30" s="21">
        <v>0</v>
      </c>
      <c r="N30" s="20">
        <f>170.68+86</f>
        <v>256.68</v>
      </c>
      <c r="O30" s="21" t="s">
        <v>111</v>
      </c>
      <c r="P30" s="21" t="s">
        <v>112</v>
      </c>
      <c r="Q30" s="21" t="s">
        <v>113</v>
      </c>
      <c r="R30" s="21" t="s">
        <v>111</v>
      </c>
      <c r="S30" s="24" t="s">
        <v>142</v>
      </c>
      <c r="T30" s="22" t="s">
        <v>143</v>
      </c>
      <c r="U30" s="22" t="s">
        <v>169</v>
      </c>
      <c r="V30" s="25">
        <v>42185</v>
      </c>
      <c r="W30" s="25">
        <v>42185</v>
      </c>
      <c r="X30" s="21">
        <v>4</v>
      </c>
      <c r="Y30" s="21">
        <v>256.68</v>
      </c>
      <c r="Z30" s="21">
        <v>0</v>
      </c>
      <c r="AA30" s="25">
        <v>42186</v>
      </c>
      <c r="AB30" s="26" t="s">
        <v>339</v>
      </c>
      <c r="AC30" s="26" t="s">
        <v>340</v>
      </c>
      <c r="AD30" s="24" t="s">
        <v>117</v>
      </c>
      <c r="AE30" s="27">
        <v>43145</v>
      </c>
      <c r="AF30" s="24" t="s">
        <v>123</v>
      </c>
      <c r="AG30" s="24">
        <v>2017</v>
      </c>
      <c r="AH30" s="28">
        <v>43154</v>
      </c>
      <c r="AI30" s="24" t="s">
        <v>118</v>
      </c>
      <c r="AJ30" s="24" t="s">
        <v>148</v>
      </c>
    </row>
    <row r="31" spans="1:36" ht="51" x14ac:dyDescent="0.2">
      <c r="A31" s="20">
        <v>2015</v>
      </c>
      <c r="B31" s="20" t="s">
        <v>168</v>
      </c>
      <c r="C31" s="21" t="s">
        <v>7</v>
      </c>
      <c r="D31" s="21" t="s">
        <v>170</v>
      </c>
      <c r="E31" s="22" t="s">
        <v>171</v>
      </c>
      <c r="F31" s="22" t="s">
        <v>171</v>
      </c>
      <c r="G31" s="21" t="s">
        <v>121</v>
      </c>
      <c r="H31" s="23" t="s">
        <v>172</v>
      </c>
      <c r="I31" s="23" t="s">
        <v>173</v>
      </c>
      <c r="J31" s="23" t="s">
        <v>174</v>
      </c>
      <c r="K31" s="21" t="s">
        <v>110</v>
      </c>
      <c r="L31" s="21" t="s">
        <v>11</v>
      </c>
      <c r="M31" s="21">
        <v>0</v>
      </c>
      <c r="N31" s="20">
        <f>675.27+173.16+2400.86+84</f>
        <v>3333.29</v>
      </c>
      <c r="O31" s="21" t="s">
        <v>111</v>
      </c>
      <c r="P31" s="21" t="s">
        <v>112</v>
      </c>
      <c r="Q31" s="21" t="s">
        <v>113</v>
      </c>
      <c r="R31" s="21" t="s">
        <v>111</v>
      </c>
      <c r="S31" s="24" t="s">
        <v>157</v>
      </c>
      <c r="T31" s="22" t="s">
        <v>158</v>
      </c>
      <c r="U31" s="22" t="s">
        <v>175</v>
      </c>
      <c r="V31" s="25">
        <v>42187</v>
      </c>
      <c r="W31" s="25">
        <v>42188</v>
      </c>
      <c r="X31" s="21">
        <v>5</v>
      </c>
      <c r="Y31" s="21">
        <v>3333.29</v>
      </c>
      <c r="Z31" s="21">
        <v>0</v>
      </c>
      <c r="AA31" s="25" t="s">
        <v>117</v>
      </c>
      <c r="AB31" s="26" t="s">
        <v>117</v>
      </c>
      <c r="AC31" s="26" t="s">
        <v>341</v>
      </c>
      <c r="AD31" s="24" t="s">
        <v>117</v>
      </c>
      <c r="AE31" s="27">
        <v>43145</v>
      </c>
      <c r="AF31" s="24" t="s">
        <v>123</v>
      </c>
      <c r="AG31" s="24">
        <v>2017</v>
      </c>
      <c r="AH31" s="28">
        <v>43154</v>
      </c>
      <c r="AI31" s="24" t="s">
        <v>118</v>
      </c>
      <c r="AJ31" s="24" t="s">
        <v>148</v>
      </c>
    </row>
    <row r="32" spans="1:36" ht="51" x14ac:dyDescent="0.2">
      <c r="A32" s="20">
        <v>2015</v>
      </c>
      <c r="B32" s="20" t="s">
        <v>168</v>
      </c>
      <c r="C32" s="21" t="s">
        <v>7</v>
      </c>
      <c r="D32" s="21" t="s">
        <v>176</v>
      </c>
      <c r="E32" s="22" t="s">
        <v>177</v>
      </c>
      <c r="F32" s="22" t="s">
        <v>177</v>
      </c>
      <c r="G32" s="21" t="s">
        <v>178</v>
      </c>
      <c r="H32" s="23" t="s">
        <v>179</v>
      </c>
      <c r="I32" s="23" t="s">
        <v>180</v>
      </c>
      <c r="J32" s="23" t="s">
        <v>181</v>
      </c>
      <c r="K32" s="21" t="s">
        <v>110</v>
      </c>
      <c r="L32" s="21" t="s">
        <v>11</v>
      </c>
      <c r="M32" s="21">
        <v>0</v>
      </c>
      <c r="N32" s="20">
        <v>278.45</v>
      </c>
      <c r="O32" s="21" t="s">
        <v>111</v>
      </c>
      <c r="P32" s="21" t="s">
        <v>112</v>
      </c>
      <c r="Q32" s="21" t="s">
        <v>113</v>
      </c>
      <c r="R32" s="21" t="s">
        <v>111</v>
      </c>
      <c r="S32" s="24" t="s">
        <v>182</v>
      </c>
      <c r="T32" s="22" t="s">
        <v>182</v>
      </c>
      <c r="U32" s="22" t="s">
        <v>183</v>
      </c>
      <c r="V32" s="25">
        <v>42185</v>
      </c>
      <c r="W32" s="25">
        <v>42185</v>
      </c>
      <c r="X32" s="21">
        <v>6</v>
      </c>
      <c r="Y32" s="21">
        <v>278.45</v>
      </c>
      <c r="Z32" s="21">
        <v>0</v>
      </c>
      <c r="AA32" s="25" t="s">
        <v>117</v>
      </c>
      <c r="AB32" s="26" t="s">
        <v>117</v>
      </c>
      <c r="AC32" s="26" t="s">
        <v>342</v>
      </c>
      <c r="AD32" s="24" t="s">
        <v>117</v>
      </c>
      <c r="AE32" s="27">
        <v>43145</v>
      </c>
      <c r="AF32" s="24" t="s">
        <v>123</v>
      </c>
      <c r="AG32" s="24">
        <v>2017</v>
      </c>
      <c r="AH32" s="28">
        <v>43154</v>
      </c>
      <c r="AI32" s="24" t="s">
        <v>118</v>
      </c>
      <c r="AJ32" s="24" t="s">
        <v>148</v>
      </c>
    </row>
    <row r="33" spans="1:36" ht="51" x14ac:dyDescent="0.2">
      <c r="A33" s="20">
        <v>2015</v>
      </c>
      <c r="B33" s="20" t="s">
        <v>168</v>
      </c>
      <c r="C33" s="21" t="s">
        <v>0</v>
      </c>
      <c r="D33" s="21" t="s">
        <v>184</v>
      </c>
      <c r="E33" s="22" t="s">
        <v>185</v>
      </c>
      <c r="F33" s="22" t="s">
        <v>185</v>
      </c>
      <c r="G33" s="21" t="s">
        <v>186</v>
      </c>
      <c r="H33" s="23" t="s">
        <v>187</v>
      </c>
      <c r="I33" s="23" t="s">
        <v>188</v>
      </c>
      <c r="J33" s="23" t="s">
        <v>189</v>
      </c>
      <c r="K33" s="21" t="s">
        <v>110</v>
      </c>
      <c r="L33" s="21" t="s">
        <v>11</v>
      </c>
      <c r="M33" s="21">
        <v>0</v>
      </c>
      <c r="N33" s="20">
        <f>1150.86+275.86+836.21</f>
        <v>2262.9299999999998</v>
      </c>
      <c r="O33" s="21" t="s">
        <v>111</v>
      </c>
      <c r="P33" s="21" t="s">
        <v>112</v>
      </c>
      <c r="Q33" s="21" t="s">
        <v>113</v>
      </c>
      <c r="R33" s="21" t="s">
        <v>111</v>
      </c>
      <c r="S33" s="24" t="s">
        <v>190</v>
      </c>
      <c r="T33" s="22" t="s">
        <v>191</v>
      </c>
      <c r="U33" s="22" t="s">
        <v>192</v>
      </c>
      <c r="V33" s="25">
        <v>42194</v>
      </c>
      <c r="W33" s="25">
        <v>42195</v>
      </c>
      <c r="X33" s="21">
        <v>7</v>
      </c>
      <c r="Y33" s="21">
        <v>2262.9299999999998</v>
      </c>
      <c r="Z33" s="21">
        <v>0</v>
      </c>
      <c r="AA33" s="25" t="s">
        <v>117</v>
      </c>
      <c r="AB33" s="26" t="s">
        <v>117</v>
      </c>
      <c r="AC33" s="26" t="s">
        <v>343</v>
      </c>
      <c r="AD33" s="24" t="s">
        <v>117</v>
      </c>
      <c r="AE33" s="27">
        <v>43145</v>
      </c>
      <c r="AF33" s="24" t="s">
        <v>123</v>
      </c>
      <c r="AG33" s="24">
        <v>2017</v>
      </c>
      <c r="AH33" s="28">
        <v>43154</v>
      </c>
      <c r="AI33" s="24" t="s">
        <v>118</v>
      </c>
      <c r="AJ33" s="24" t="s">
        <v>148</v>
      </c>
    </row>
    <row r="34" spans="1:36" ht="51" x14ac:dyDescent="0.2">
      <c r="A34" s="20">
        <v>2015</v>
      </c>
      <c r="B34" s="20" t="s">
        <v>168</v>
      </c>
      <c r="C34" s="21" t="s">
        <v>7</v>
      </c>
      <c r="D34" s="21" t="s">
        <v>193</v>
      </c>
      <c r="E34" s="22" t="s">
        <v>194</v>
      </c>
      <c r="F34" s="22" t="s">
        <v>194</v>
      </c>
      <c r="G34" s="21" t="s">
        <v>195</v>
      </c>
      <c r="H34" s="23" t="s">
        <v>196</v>
      </c>
      <c r="I34" s="23" t="s">
        <v>197</v>
      </c>
      <c r="J34" s="23" t="s">
        <v>198</v>
      </c>
      <c r="K34" s="21" t="s">
        <v>110</v>
      </c>
      <c r="L34" s="21" t="s">
        <v>11</v>
      </c>
      <c r="M34" s="21">
        <v>4</v>
      </c>
      <c r="N34" s="20">
        <f>407.26+560.35</f>
        <v>967.61</v>
      </c>
      <c r="O34" s="21" t="s">
        <v>111</v>
      </c>
      <c r="P34" s="21" t="s">
        <v>112</v>
      </c>
      <c r="Q34" s="21" t="s">
        <v>113</v>
      </c>
      <c r="R34" s="21" t="s">
        <v>111</v>
      </c>
      <c r="S34" s="24" t="s">
        <v>190</v>
      </c>
      <c r="T34" s="22" t="s">
        <v>191</v>
      </c>
      <c r="U34" s="22" t="s">
        <v>192</v>
      </c>
      <c r="V34" s="25">
        <v>42195</v>
      </c>
      <c r="W34" s="25">
        <v>42195</v>
      </c>
      <c r="X34" s="21">
        <v>23</v>
      </c>
      <c r="Y34" s="21">
        <v>967.61</v>
      </c>
      <c r="Z34" s="21">
        <v>0</v>
      </c>
      <c r="AA34" s="25">
        <v>42200</v>
      </c>
      <c r="AB34" s="26" t="s">
        <v>344</v>
      </c>
      <c r="AC34" s="26" t="s">
        <v>345</v>
      </c>
      <c r="AD34" s="24" t="s">
        <v>117</v>
      </c>
      <c r="AE34" s="27">
        <v>43145</v>
      </c>
      <c r="AF34" s="24" t="s">
        <v>123</v>
      </c>
      <c r="AG34" s="24">
        <v>2017</v>
      </c>
      <c r="AH34" s="28">
        <v>43154</v>
      </c>
      <c r="AI34" s="24" t="s">
        <v>118</v>
      </c>
      <c r="AJ34" s="24" t="s">
        <v>148</v>
      </c>
    </row>
    <row r="35" spans="1:36" ht="51" x14ac:dyDescent="0.2">
      <c r="A35" s="20">
        <v>2015</v>
      </c>
      <c r="B35" s="20" t="s">
        <v>168</v>
      </c>
      <c r="C35" s="21" t="s">
        <v>7</v>
      </c>
      <c r="D35" s="21" t="s">
        <v>199</v>
      </c>
      <c r="E35" s="22" t="s">
        <v>200</v>
      </c>
      <c r="F35" s="22" t="s">
        <v>200</v>
      </c>
      <c r="G35" s="21" t="s">
        <v>201</v>
      </c>
      <c r="H35" s="23" t="s">
        <v>202</v>
      </c>
      <c r="I35" s="23" t="s">
        <v>129</v>
      </c>
      <c r="J35" s="23" t="s">
        <v>203</v>
      </c>
      <c r="K35" s="21" t="s">
        <v>110</v>
      </c>
      <c r="L35" s="21" t="s">
        <v>11</v>
      </c>
      <c r="M35" s="21">
        <v>2</v>
      </c>
      <c r="N35" s="20">
        <f>1527.96+433.18+76.78+164.9</f>
        <v>2202.8200000000002</v>
      </c>
      <c r="O35" s="21" t="s">
        <v>111</v>
      </c>
      <c r="P35" s="21" t="s">
        <v>112</v>
      </c>
      <c r="Q35" s="21" t="s">
        <v>113</v>
      </c>
      <c r="R35" s="21" t="s">
        <v>111</v>
      </c>
      <c r="S35" s="24" t="s">
        <v>204</v>
      </c>
      <c r="T35" s="22" t="s">
        <v>204</v>
      </c>
      <c r="U35" s="22" t="s">
        <v>205</v>
      </c>
      <c r="V35" s="25">
        <v>42171</v>
      </c>
      <c r="W35" s="25">
        <v>42172</v>
      </c>
      <c r="X35" s="21">
        <v>24</v>
      </c>
      <c r="Y35" s="21">
        <v>2202.8200000000002</v>
      </c>
      <c r="Z35" s="21">
        <v>0</v>
      </c>
      <c r="AA35" s="25" t="s">
        <v>117</v>
      </c>
      <c r="AB35" s="26" t="s">
        <v>117</v>
      </c>
      <c r="AC35" s="26" t="s">
        <v>346</v>
      </c>
      <c r="AD35" s="24" t="s">
        <v>117</v>
      </c>
      <c r="AE35" s="27">
        <v>43145</v>
      </c>
      <c r="AF35" s="24" t="s">
        <v>123</v>
      </c>
      <c r="AG35" s="24">
        <v>2017</v>
      </c>
      <c r="AH35" s="28">
        <v>43154</v>
      </c>
      <c r="AI35" s="24" t="s">
        <v>118</v>
      </c>
      <c r="AJ35" s="24" t="s">
        <v>148</v>
      </c>
    </row>
    <row r="36" spans="1:36" ht="51" x14ac:dyDescent="0.2">
      <c r="A36" s="20">
        <v>2015</v>
      </c>
      <c r="B36" s="20" t="s">
        <v>168</v>
      </c>
      <c r="C36" s="21" t="s">
        <v>7</v>
      </c>
      <c r="D36" s="21" t="s">
        <v>206</v>
      </c>
      <c r="E36" s="22" t="s">
        <v>207</v>
      </c>
      <c r="F36" s="22" t="s">
        <v>207</v>
      </c>
      <c r="G36" s="21" t="s">
        <v>208</v>
      </c>
      <c r="H36" s="23" t="s">
        <v>209</v>
      </c>
      <c r="I36" s="23" t="s">
        <v>210</v>
      </c>
      <c r="J36" s="23" t="s">
        <v>211</v>
      </c>
      <c r="K36" s="21" t="s">
        <v>110</v>
      </c>
      <c r="L36" s="21" t="s">
        <v>11</v>
      </c>
      <c r="M36" s="21">
        <v>4</v>
      </c>
      <c r="N36" s="20">
        <f>509.36+741.38</f>
        <v>1250.74</v>
      </c>
      <c r="O36" s="21" t="s">
        <v>111</v>
      </c>
      <c r="P36" s="21" t="s">
        <v>112</v>
      </c>
      <c r="Q36" s="21" t="s">
        <v>113</v>
      </c>
      <c r="R36" s="21" t="s">
        <v>111</v>
      </c>
      <c r="S36" s="24" t="s">
        <v>190</v>
      </c>
      <c r="T36" s="22" t="s">
        <v>191</v>
      </c>
      <c r="U36" s="22" t="s">
        <v>192</v>
      </c>
      <c r="V36" s="25">
        <v>42195</v>
      </c>
      <c r="W36" s="25">
        <v>42195</v>
      </c>
      <c r="X36" s="21">
        <v>25</v>
      </c>
      <c r="Y36" s="21">
        <v>1250.74</v>
      </c>
      <c r="Z36" s="21">
        <v>0</v>
      </c>
      <c r="AA36" s="25">
        <v>42202</v>
      </c>
      <c r="AB36" s="26" t="s">
        <v>347</v>
      </c>
      <c r="AC36" s="26" t="s">
        <v>348</v>
      </c>
      <c r="AD36" s="24" t="s">
        <v>117</v>
      </c>
      <c r="AE36" s="27">
        <v>43145</v>
      </c>
      <c r="AF36" s="24" t="s">
        <v>123</v>
      </c>
      <c r="AG36" s="24">
        <v>2017</v>
      </c>
      <c r="AH36" s="28">
        <v>43154</v>
      </c>
      <c r="AI36" s="24" t="s">
        <v>118</v>
      </c>
      <c r="AJ36" s="24" t="s">
        <v>148</v>
      </c>
    </row>
    <row r="37" spans="1:36" ht="51" x14ac:dyDescent="0.2">
      <c r="A37" s="20">
        <v>2015</v>
      </c>
      <c r="B37" s="20" t="s">
        <v>168</v>
      </c>
      <c r="C37" s="21" t="s">
        <v>7</v>
      </c>
      <c r="D37" s="21" t="s">
        <v>152</v>
      </c>
      <c r="E37" s="22" t="s">
        <v>153</v>
      </c>
      <c r="F37" s="22" t="s">
        <v>153</v>
      </c>
      <c r="G37" s="21" t="s">
        <v>121</v>
      </c>
      <c r="H37" s="23" t="s">
        <v>154</v>
      </c>
      <c r="I37" s="23" t="s">
        <v>155</v>
      </c>
      <c r="J37" s="23" t="s">
        <v>156</v>
      </c>
      <c r="K37" s="21" t="s">
        <v>110</v>
      </c>
      <c r="L37" s="21" t="s">
        <v>11</v>
      </c>
      <c r="M37" s="21">
        <v>5</v>
      </c>
      <c r="N37" s="20">
        <f>3057.76+2871.55+1209.48+433.18</f>
        <v>7571.9700000000012</v>
      </c>
      <c r="O37" s="21" t="s">
        <v>111</v>
      </c>
      <c r="P37" s="21" t="s">
        <v>112</v>
      </c>
      <c r="Q37" s="21" t="s">
        <v>113</v>
      </c>
      <c r="R37" s="21" t="s">
        <v>111</v>
      </c>
      <c r="S37" s="24" t="s">
        <v>190</v>
      </c>
      <c r="T37" s="22" t="s">
        <v>191</v>
      </c>
      <c r="U37" s="22" t="s">
        <v>192</v>
      </c>
      <c r="V37" s="25">
        <v>42194</v>
      </c>
      <c r="W37" s="25">
        <v>42195</v>
      </c>
      <c r="X37" s="21">
        <v>26</v>
      </c>
      <c r="Y37" s="21">
        <v>7571.97</v>
      </c>
      <c r="Z37" s="21">
        <v>0</v>
      </c>
      <c r="AA37" s="25" t="s">
        <v>117</v>
      </c>
      <c r="AB37" s="26" t="s">
        <v>117</v>
      </c>
      <c r="AC37" s="26" t="s">
        <v>349</v>
      </c>
      <c r="AD37" s="24" t="s">
        <v>117</v>
      </c>
      <c r="AE37" s="27">
        <v>43145</v>
      </c>
      <c r="AF37" s="24" t="s">
        <v>123</v>
      </c>
      <c r="AG37" s="24">
        <v>2017</v>
      </c>
      <c r="AH37" s="28">
        <v>43154</v>
      </c>
      <c r="AI37" s="24" t="s">
        <v>118</v>
      </c>
      <c r="AJ37" s="24" t="s">
        <v>148</v>
      </c>
    </row>
    <row r="41" spans="1:36" ht="15" x14ac:dyDescent="0.2">
      <c r="A41" s="14" t="s">
        <v>13</v>
      </c>
      <c r="B41" s="14" t="s">
        <v>14</v>
      </c>
      <c r="C41" s="14" t="s">
        <v>15</v>
      </c>
      <c r="D41" s="18" t="s">
        <v>149</v>
      </c>
    </row>
    <row r="42" spans="1:36" ht="25.5" x14ac:dyDescent="0.2">
      <c r="A42" s="15" t="s">
        <v>16</v>
      </c>
      <c r="B42" s="15" t="s">
        <v>17</v>
      </c>
      <c r="C42" s="15" t="s">
        <v>16</v>
      </c>
      <c r="D42" s="19" t="s">
        <v>254</v>
      </c>
    </row>
    <row r="43" spans="1:36" ht="15" x14ac:dyDescent="0.2">
      <c r="A43" s="29" t="s">
        <v>64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29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29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29"/>
      <c r="AI43" s="30"/>
      <c r="AJ43" s="30"/>
    </row>
    <row r="44" spans="1:36" ht="38.25" x14ac:dyDescent="0.2">
      <c r="A44" s="16" t="s">
        <v>65</v>
      </c>
      <c r="B44" s="16" t="s">
        <v>66</v>
      </c>
      <c r="C44" s="16" t="s">
        <v>67</v>
      </c>
      <c r="D44" s="16" t="s">
        <v>68</v>
      </c>
      <c r="E44" s="16" t="s">
        <v>69</v>
      </c>
      <c r="F44" s="16" t="s">
        <v>70</v>
      </c>
      <c r="G44" s="16" t="s">
        <v>71</v>
      </c>
      <c r="H44" s="16" t="s">
        <v>72</v>
      </c>
      <c r="I44" s="16" t="s">
        <v>73</v>
      </c>
      <c r="J44" s="16" t="s">
        <v>74</v>
      </c>
      <c r="K44" s="17" t="s">
        <v>75</v>
      </c>
      <c r="L44" s="16" t="s">
        <v>76</v>
      </c>
      <c r="M44" s="16" t="s">
        <v>77</v>
      </c>
      <c r="N44" s="16" t="s">
        <v>78</v>
      </c>
      <c r="O44" s="16" t="s">
        <v>79</v>
      </c>
      <c r="P44" s="16" t="s">
        <v>80</v>
      </c>
      <c r="Q44" s="16" t="s">
        <v>81</v>
      </c>
      <c r="R44" s="16" t="s">
        <v>82</v>
      </c>
      <c r="S44" s="16" t="s">
        <v>83</v>
      </c>
      <c r="T44" s="16" t="s">
        <v>84</v>
      </c>
      <c r="U44" s="16" t="s">
        <v>85</v>
      </c>
      <c r="V44" s="17" t="s">
        <v>86</v>
      </c>
      <c r="W44" s="16" t="s">
        <v>87</v>
      </c>
      <c r="X44" s="16" t="s">
        <v>88</v>
      </c>
      <c r="Y44" s="16" t="s">
        <v>96</v>
      </c>
      <c r="Z44" s="16" t="s">
        <v>97</v>
      </c>
      <c r="AA44" s="16" t="s">
        <v>98</v>
      </c>
      <c r="AB44" s="16" t="s">
        <v>99</v>
      </c>
      <c r="AC44" s="16" t="s">
        <v>100</v>
      </c>
      <c r="AD44" s="16" t="s">
        <v>103</v>
      </c>
      <c r="AE44" s="16" t="s">
        <v>105</v>
      </c>
      <c r="AF44" s="16" t="s">
        <v>106</v>
      </c>
      <c r="AG44" s="17" t="s">
        <v>107</v>
      </c>
      <c r="AH44" s="16" t="s">
        <v>108</v>
      </c>
      <c r="AI44" s="16" t="s">
        <v>109</v>
      </c>
      <c r="AJ44" s="16" t="s">
        <v>147</v>
      </c>
    </row>
    <row r="45" spans="1:36" ht="51" x14ac:dyDescent="0.2">
      <c r="A45" s="20">
        <v>2015</v>
      </c>
      <c r="B45" s="20" t="s">
        <v>213</v>
      </c>
      <c r="C45" s="21" t="s">
        <v>7</v>
      </c>
      <c r="D45" s="21" t="s">
        <v>176</v>
      </c>
      <c r="E45" s="22" t="s">
        <v>177</v>
      </c>
      <c r="F45" s="22" t="s">
        <v>177</v>
      </c>
      <c r="G45" s="21" t="s">
        <v>178</v>
      </c>
      <c r="H45" s="23" t="s">
        <v>179</v>
      </c>
      <c r="I45" s="23" t="s">
        <v>180</v>
      </c>
      <c r="J45" s="23" t="s">
        <v>181</v>
      </c>
      <c r="K45" s="21" t="s">
        <v>110</v>
      </c>
      <c r="L45" s="21" t="s">
        <v>11</v>
      </c>
      <c r="M45" s="21">
        <v>0</v>
      </c>
      <c r="N45" s="20">
        <f>864.98+137.94+173.79+116.55+156.03+220</f>
        <v>1669.29</v>
      </c>
      <c r="O45" s="21" t="s">
        <v>111</v>
      </c>
      <c r="P45" s="21" t="s">
        <v>112</v>
      </c>
      <c r="Q45" s="21" t="s">
        <v>113</v>
      </c>
      <c r="R45" s="21" t="s">
        <v>111</v>
      </c>
      <c r="S45" s="24" t="s">
        <v>131</v>
      </c>
      <c r="T45" s="22" t="s">
        <v>214</v>
      </c>
      <c r="U45" s="22" t="s">
        <v>215</v>
      </c>
      <c r="V45" s="25">
        <v>42206</v>
      </c>
      <c r="W45" s="25">
        <v>42207</v>
      </c>
      <c r="X45" s="21">
        <v>27</v>
      </c>
      <c r="Y45" s="21">
        <v>1669.29</v>
      </c>
      <c r="Z45" s="21">
        <v>0</v>
      </c>
      <c r="AA45" s="25" t="s">
        <v>216</v>
      </c>
      <c r="AB45" s="26" t="s">
        <v>350</v>
      </c>
      <c r="AC45" s="26" t="s">
        <v>351</v>
      </c>
      <c r="AD45" s="24" t="s">
        <v>117</v>
      </c>
      <c r="AE45" s="27">
        <v>43145</v>
      </c>
      <c r="AF45" s="24" t="s">
        <v>123</v>
      </c>
      <c r="AG45" s="24">
        <v>2017</v>
      </c>
      <c r="AH45" s="28">
        <v>43154</v>
      </c>
      <c r="AI45" s="24" t="s">
        <v>118</v>
      </c>
      <c r="AJ45" s="24" t="s">
        <v>148</v>
      </c>
    </row>
    <row r="46" spans="1:36" ht="51" x14ac:dyDescent="0.2">
      <c r="A46" s="20">
        <v>2015</v>
      </c>
      <c r="B46" s="20" t="s">
        <v>213</v>
      </c>
      <c r="C46" s="21" t="s">
        <v>7</v>
      </c>
      <c r="D46" s="21" t="s">
        <v>217</v>
      </c>
      <c r="E46" s="22" t="s">
        <v>218</v>
      </c>
      <c r="F46" s="22" t="s">
        <v>218</v>
      </c>
      <c r="G46" s="21" t="s">
        <v>219</v>
      </c>
      <c r="H46" s="23" t="s">
        <v>220</v>
      </c>
      <c r="I46" s="23" t="s">
        <v>221</v>
      </c>
      <c r="J46" s="23" t="s">
        <v>222</v>
      </c>
      <c r="K46" s="21" t="s">
        <v>110</v>
      </c>
      <c r="L46" s="21" t="s">
        <v>11</v>
      </c>
      <c r="M46" s="21">
        <v>0</v>
      </c>
      <c r="N46" s="20">
        <f>591+2436.33</f>
        <v>3027.33</v>
      </c>
      <c r="O46" s="21" t="s">
        <v>111</v>
      </c>
      <c r="P46" s="21" t="s">
        <v>112</v>
      </c>
      <c r="Q46" s="21" t="s">
        <v>113</v>
      </c>
      <c r="R46" s="21" t="s">
        <v>111</v>
      </c>
      <c r="S46" s="24" t="s">
        <v>157</v>
      </c>
      <c r="T46" s="22" t="s">
        <v>158</v>
      </c>
      <c r="U46" s="22" t="s">
        <v>223</v>
      </c>
      <c r="V46" s="25">
        <v>42187</v>
      </c>
      <c r="W46" s="25">
        <v>42188</v>
      </c>
      <c r="X46" s="21">
        <v>28</v>
      </c>
      <c r="Y46" s="21">
        <v>3027.33</v>
      </c>
      <c r="Z46" s="21">
        <v>0</v>
      </c>
      <c r="AA46" s="25" t="s">
        <v>117</v>
      </c>
      <c r="AB46" s="26" t="s">
        <v>117</v>
      </c>
      <c r="AC46" s="26" t="s">
        <v>352</v>
      </c>
      <c r="AD46" s="24" t="s">
        <v>117</v>
      </c>
      <c r="AE46" s="27">
        <v>43145</v>
      </c>
      <c r="AF46" s="24" t="s">
        <v>123</v>
      </c>
      <c r="AG46" s="24">
        <v>2017</v>
      </c>
      <c r="AH46" s="28">
        <v>43154</v>
      </c>
      <c r="AI46" s="24" t="s">
        <v>118</v>
      </c>
      <c r="AJ46" s="24" t="s">
        <v>148</v>
      </c>
    </row>
    <row r="47" spans="1:36" ht="51" x14ac:dyDescent="0.2">
      <c r="A47" s="20">
        <v>2015</v>
      </c>
      <c r="B47" s="20" t="s">
        <v>213</v>
      </c>
      <c r="C47" s="21" t="s">
        <v>7</v>
      </c>
      <c r="D47" s="21" t="s">
        <v>199</v>
      </c>
      <c r="E47" s="22" t="s">
        <v>200</v>
      </c>
      <c r="F47" s="22" t="s">
        <v>200</v>
      </c>
      <c r="G47" s="21" t="s">
        <v>178</v>
      </c>
      <c r="H47" s="23" t="s">
        <v>224</v>
      </c>
      <c r="I47" s="23" t="s">
        <v>225</v>
      </c>
      <c r="J47" s="23" t="s">
        <v>226</v>
      </c>
      <c r="K47" s="21" t="s">
        <v>110</v>
      </c>
      <c r="L47" s="21" t="s">
        <v>11</v>
      </c>
      <c r="M47" s="21">
        <v>0</v>
      </c>
      <c r="N47" s="20">
        <f>864.98+137.93+106.03+137.07+145.69</f>
        <v>1391.7</v>
      </c>
      <c r="O47" s="21" t="s">
        <v>111</v>
      </c>
      <c r="P47" s="21" t="s">
        <v>112</v>
      </c>
      <c r="Q47" s="21" t="s">
        <v>113</v>
      </c>
      <c r="R47" s="21" t="s">
        <v>111</v>
      </c>
      <c r="S47" s="24" t="s">
        <v>131</v>
      </c>
      <c r="T47" s="22" t="s">
        <v>214</v>
      </c>
      <c r="U47" s="22" t="s">
        <v>215</v>
      </c>
      <c r="V47" s="25">
        <v>42206</v>
      </c>
      <c r="W47" s="25">
        <v>42207</v>
      </c>
      <c r="X47" s="21">
        <v>29</v>
      </c>
      <c r="Y47" s="21">
        <v>1391.7</v>
      </c>
      <c r="Z47" s="21">
        <v>0</v>
      </c>
      <c r="AA47" s="25" t="s">
        <v>216</v>
      </c>
      <c r="AB47" s="26" t="s">
        <v>353</v>
      </c>
      <c r="AC47" s="26" t="s">
        <v>354</v>
      </c>
      <c r="AD47" s="24" t="s">
        <v>117</v>
      </c>
      <c r="AE47" s="27">
        <v>43145</v>
      </c>
      <c r="AF47" s="24" t="s">
        <v>123</v>
      </c>
      <c r="AG47" s="24">
        <v>2017</v>
      </c>
      <c r="AH47" s="28">
        <v>43154</v>
      </c>
      <c r="AI47" s="24" t="s">
        <v>118</v>
      </c>
      <c r="AJ47" s="24" t="s">
        <v>148</v>
      </c>
    </row>
    <row r="48" spans="1:36" ht="51" x14ac:dyDescent="0.2">
      <c r="A48" s="20">
        <v>2015</v>
      </c>
      <c r="B48" s="20" t="s">
        <v>213</v>
      </c>
      <c r="C48" s="21" t="s">
        <v>7</v>
      </c>
      <c r="D48" s="21" t="s">
        <v>152</v>
      </c>
      <c r="E48" s="22" t="s">
        <v>153</v>
      </c>
      <c r="F48" s="22" t="s">
        <v>153</v>
      </c>
      <c r="G48" s="21" t="s">
        <v>121</v>
      </c>
      <c r="H48" s="23" t="s">
        <v>154</v>
      </c>
      <c r="I48" s="23" t="s">
        <v>155</v>
      </c>
      <c r="J48" s="23" t="s">
        <v>156</v>
      </c>
      <c r="K48" s="21" t="s">
        <v>110</v>
      </c>
      <c r="L48" s="21" t="s">
        <v>11</v>
      </c>
      <c r="M48" s="21">
        <v>0</v>
      </c>
      <c r="N48" s="20">
        <f>250.86+3003.45+80</f>
        <v>3334.31</v>
      </c>
      <c r="O48" s="21" t="s">
        <v>111</v>
      </c>
      <c r="P48" s="21" t="s">
        <v>112</v>
      </c>
      <c r="Q48" s="21" t="s">
        <v>113</v>
      </c>
      <c r="R48" s="21" t="s">
        <v>111</v>
      </c>
      <c r="S48" s="24" t="s">
        <v>157</v>
      </c>
      <c r="T48" s="22" t="s">
        <v>158</v>
      </c>
      <c r="U48" s="22" t="s">
        <v>166</v>
      </c>
      <c r="V48" s="25">
        <v>42215</v>
      </c>
      <c r="W48" s="25">
        <v>42215</v>
      </c>
      <c r="X48" s="21">
        <v>30</v>
      </c>
      <c r="Y48" s="21">
        <v>3334.31</v>
      </c>
      <c r="Z48" s="21">
        <v>0</v>
      </c>
      <c r="AA48" s="25" t="s">
        <v>117</v>
      </c>
      <c r="AB48" s="26" t="s">
        <v>117</v>
      </c>
      <c r="AC48" s="26" t="s">
        <v>355</v>
      </c>
      <c r="AD48" s="24" t="s">
        <v>117</v>
      </c>
      <c r="AE48" s="27">
        <v>43145</v>
      </c>
      <c r="AF48" s="24" t="s">
        <v>123</v>
      </c>
      <c r="AG48" s="24">
        <v>2017</v>
      </c>
      <c r="AH48" s="28">
        <v>43154</v>
      </c>
      <c r="AI48" s="24" t="s">
        <v>118</v>
      </c>
      <c r="AJ48" s="24" t="s">
        <v>148</v>
      </c>
    </row>
    <row r="49" spans="1:36" ht="51" x14ac:dyDescent="0.2">
      <c r="A49" s="20">
        <v>2015</v>
      </c>
      <c r="B49" s="20" t="s">
        <v>213</v>
      </c>
      <c r="C49" s="21" t="s">
        <v>7</v>
      </c>
      <c r="D49" s="21" t="s">
        <v>227</v>
      </c>
      <c r="E49" s="22" t="s">
        <v>228</v>
      </c>
      <c r="F49" s="22" t="s">
        <v>228</v>
      </c>
      <c r="G49" s="21" t="s">
        <v>229</v>
      </c>
      <c r="H49" s="23" t="s">
        <v>230</v>
      </c>
      <c r="I49" s="23" t="s">
        <v>231</v>
      </c>
      <c r="J49" s="23" t="s">
        <v>232</v>
      </c>
      <c r="K49" s="21" t="s">
        <v>110</v>
      </c>
      <c r="L49" s="21" t="s">
        <v>11</v>
      </c>
      <c r="M49" s="21">
        <v>0</v>
      </c>
      <c r="N49" s="20">
        <f>864.98+137.94+96.55+173.79+215.52+120+722.69</f>
        <v>2331.4700000000003</v>
      </c>
      <c r="O49" s="21" t="s">
        <v>111</v>
      </c>
      <c r="P49" s="21" t="s">
        <v>112</v>
      </c>
      <c r="Q49" s="21" t="s">
        <v>113</v>
      </c>
      <c r="R49" s="21" t="s">
        <v>111</v>
      </c>
      <c r="S49" s="24" t="s">
        <v>131</v>
      </c>
      <c r="T49" s="22" t="s">
        <v>214</v>
      </c>
      <c r="U49" s="22" t="s">
        <v>215</v>
      </c>
      <c r="V49" s="25">
        <v>42204</v>
      </c>
      <c r="W49" s="25">
        <v>42206</v>
      </c>
      <c r="X49" s="21">
        <v>31</v>
      </c>
      <c r="Y49" s="21">
        <v>2331.4699999999998</v>
      </c>
      <c r="Z49" s="21">
        <v>0</v>
      </c>
      <c r="AA49" s="25" t="s">
        <v>216</v>
      </c>
      <c r="AB49" s="26" t="s">
        <v>356</v>
      </c>
      <c r="AC49" s="26" t="s">
        <v>357</v>
      </c>
      <c r="AD49" s="24" t="s">
        <v>117</v>
      </c>
      <c r="AE49" s="27">
        <v>43145</v>
      </c>
      <c r="AF49" s="24" t="s">
        <v>123</v>
      </c>
      <c r="AG49" s="24">
        <v>2017</v>
      </c>
      <c r="AH49" s="28">
        <v>43154</v>
      </c>
      <c r="AI49" s="24" t="s">
        <v>118</v>
      </c>
      <c r="AJ49" s="24" t="s">
        <v>148</v>
      </c>
    </row>
    <row r="50" spans="1:36" ht="51" x14ac:dyDescent="0.2">
      <c r="A50" s="20">
        <v>2015</v>
      </c>
      <c r="B50" s="20" t="s">
        <v>213</v>
      </c>
      <c r="C50" s="21" t="s">
        <v>7</v>
      </c>
      <c r="D50" s="21" t="s">
        <v>233</v>
      </c>
      <c r="E50" s="22" t="s">
        <v>234</v>
      </c>
      <c r="F50" s="22" t="s">
        <v>234</v>
      </c>
      <c r="G50" s="21" t="s">
        <v>235</v>
      </c>
      <c r="H50" s="23" t="s">
        <v>236</v>
      </c>
      <c r="I50" s="23" t="s">
        <v>237</v>
      </c>
      <c r="J50" s="23" t="s">
        <v>238</v>
      </c>
      <c r="K50" s="21" t="s">
        <v>110</v>
      </c>
      <c r="L50" s="21" t="s">
        <v>11</v>
      </c>
      <c r="M50" s="21">
        <v>0</v>
      </c>
      <c r="N50" s="20">
        <f>685.35+357.76+325</f>
        <v>1368.1100000000001</v>
      </c>
      <c r="O50" s="21" t="s">
        <v>111</v>
      </c>
      <c r="P50" s="21" t="s">
        <v>112</v>
      </c>
      <c r="Q50" s="21" t="s">
        <v>113</v>
      </c>
      <c r="R50" s="21" t="s">
        <v>111</v>
      </c>
      <c r="S50" s="24" t="s">
        <v>190</v>
      </c>
      <c r="T50" s="22" t="s">
        <v>191</v>
      </c>
      <c r="U50" s="22" t="s">
        <v>192</v>
      </c>
      <c r="V50" s="25">
        <v>42194</v>
      </c>
      <c r="W50" s="25">
        <v>42194</v>
      </c>
      <c r="X50" s="21">
        <v>32</v>
      </c>
      <c r="Y50" s="21">
        <v>1368.11</v>
      </c>
      <c r="Z50" s="21">
        <v>0</v>
      </c>
      <c r="AA50" s="25">
        <v>42230</v>
      </c>
      <c r="AB50" s="26" t="s">
        <v>358</v>
      </c>
      <c r="AC50" s="26" t="s">
        <v>359</v>
      </c>
      <c r="AD50" s="24" t="s">
        <v>117</v>
      </c>
      <c r="AE50" s="27">
        <v>43145</v>
      </c>
      <c r="AF50" s="24" t="s">
        <v>123</v>
      </c>
      <c r="AG50" s="24">
        <v>2017</v>
      </c>
      <c r="AH50" s="28">
        <v>43154</v>
      </c>
      <c r="AI50" s="24" t="s">
        <v>118</v>
      </c>
      <c r="AJ50" s="24" t="s">
        <v>148</v>
      </c>
    </row>
    <row r="51" spans="1:36" ht="51" x14ac:dyDescent="0.2">
      <c r="A51" s="20">
        <v>2015</v>
      </c>
      <c r="B51" s="20" t="s">
        <v>213</v>
      </c>
      <c r="C51" s="21" t="s">
        <v>7</v>
      </c>
      <c r="D51" s="21" t="s">
        <v>239</v>
      </c>
      <c r="E51" s="22" t="s">
        <v>240</v>
      </c>
      <c r="F51" s="22" t="s">
        <v>240</v>
      </c>
      <c r="G51" s="21" t="s">
        <v>136</v>
      </c>
      <c r="H51" s="23" t="s">
        <v>241</v>
      </c>
      <c r="I51" s="23" t="s">
        <v>242</v>
      </c>
      <c r="J51" s="23" t="s">
        <v>243</v>
      </c>
      <c r="K51" s="21" t="s">
        <v>110</v>
      </c>
      <c r="L51" s="21" t="s">
        <v>11</v>
      </c>
      <c r="M51" s="21">
        <v>0</v>
      </c>
      <c r="N51" s="20">
        <f>452.59+51.33+321.99</f>
        <v>825.91</v>
      </c>
      <c r="O51" s="21" t="s">
        <v>111</v>
      </c>
      <c r="P51" s="21" t="s">
        <v>112</v>
      </c>
      <c r="Q51" s="21" t="s">
        <v>113</v>
      </c>
      <c r="R51" s="21" t="s">
        <v>111</v>
      </c>
      <c r="S51" s="24" t="s">
        <v>190</v>
      </c>
      <c r="T51" s="22" t="s">
        <v>191</v>
      </c>
      <c r="U51" s="22" t="s">
        <v>192</v>
      </c>
      <c r="V51" s="25">
        <v>42195</v>
      </c>
      <c r="W51" s="25">
        <v>42195</v>
      </c>
      <c r="X51" s="21">
        <v>33</v>
      </c>
      <c r="Y51" s="21">
        <v>825.91</v>
      </c>
      <c r="Z51" s="21">
        <v>0</v>
      </c>
      <c r="AA51" s="25">
        <v>42205</v>
      </c>
      <c r="AB51" s="26" t="s">
        <v>360</v>
      </c>
      <c r="AC51" s="26" t="s">
        <v>361</v>
      </c>
      <c r="AD51" s="24" t="s">
        <v>117</v>
      </c>
      <c r="AE51" s="27">
        <v>43145</v>
      </c>
      <c r="AF51" s="24" t="s">
        <v>123</v>
      </c>
      <c r="AG51" s="24">
        <v>2017</v>
      </c>
      <c r="AH51" s="28">
        <v>43154</v>
      </c>
      <c r="AI51" s="24" t="s">
        <v>118</v>
      </c>
      <c r="AJ51" s="24" t="s">
        <v>148</v>
      </c>
    </row>
    <row r="52" spans="1:36" ht="51" x14ac:dyDescent="0.2">
      <c r="A52" s="20">
        <v>2015</v>
      </c>
      <c r="B52" s="20" t="s">
        <v>213</v>
      </c>
      <c r="C52" s="21" t="s">
        <v>0</v>
      </c>
      <c r="D52" s="21" t="s">
        <v>137</v>
      </c>
      <c r="E52" s="22" t="s">
        <v>138</v>
      </c>
      <c r="F52" s="22" t="s">
        <v>138</v>
      </c>
      <c r="G52" s="21" t="s">
        <v>136</v>
      </c>
      <c r="H52" s="23" t="s">
        <v>244</v>
      </c>
      <c r="I52" s="23" t="s">
        <v>245</v>
      </c>
      <c r="J52" s="23" t="s">
        <v>246</v>
      </c>
      <c r="K52" s="21" t="s">
        <v>110</v>
      </c>
      <c r="L52" s="21" t="s">
        <v>11</v>
      </c>
      <c r="M52" s="21">
        <v>0</v>
      </c>
      <c r="N52" s="20">
        <f>77.5+113</f>
        <v>190.5</v>
      </c>
      <c r="O52" s="21" t="s">
        <v>111</v>
      </c>
      <c r="P52" s="21" t="s">
        <v>112</v>
      </c>
      <c r="Q52" s="21" t="s">
        <v>113</v>
      </c>
      <c r="R52" s="21" t="s">
        <v>111</v>
      </c>
      <c r="S52" s="24" t="s">
        <v>190</v>
      </c>
      <c r="T52" s="22" t="s">
        <v>247</v>
      </c>
      <c r="U52" s="22" t="s">
        <v>248</v>
      </c>
      <c r="V52" s="25">
        <v>42226</v>
      </c>
      <c r="W52" s="25">
        <v>42226</v>
      </c>
      <c r="X52" s="21">
        <v>34</v>
      </c>
      <c r="Y52" s="21">
        <v>190.5</v>
      </c>
      <c r="Z52" s="21">
        <v>0</v>
      </c>
      <c r="AA52" s="25">
        <v>37114</v>
      </c>
      <c r="AB52" s="26" t="s">
        <v>362</v>
      </c>
      <c r="AC52" s="26" t="s">
        <v>363</v>
      </c>
      <c r="AD52" s="24" t="s">
        <v>117</v>
      </c>
      <c r="AE52" s="27">
        <v>43145</v>
      </c>
      <c r="AF52" s="24" t="s">
        <v>123</v>
      </c>
      <c r="AG52" s="24">
        <v>2017</v>
      </c>
      <c r="AH52" s="28">
        <v>43154</v>
      </c>
      <c r="AI52" s="24" t="s">
        <v>118</v>
      </c>
      <c r="AJ52" s="24" t="s">
        <v>148</v>
      </c>
    </row>
    <row r="53" spans="1:36" ht="51" x14ac:dyDescent="0.2">
      <c r="A53" s="20">
        <v>2015</v>
      </c>
      <c r="B53" s="20" t="s">
        <v>213</v>
      </c>
      <c r="C53" s="21" t="s">
        <v>7</v>
      </c>
      <c r="D53" s="21" t="s">
        <v>249</v>
      </c>
      <c r="E53" s="22" t="s">
        <v>250</v>
      </c>
      <c r="F53" s="22" t="s">
        <v>250</v>
      </c>
      <c r="G53" s="21" t="s">
        <v>251</v>
      </c>
      <c r="H53" s="23" t="s">
        <v>252</v>
      </c>
      <c r="I53" s="23" t="s">
        <v>129</v>
      </c>
      <c r="J53" s="23" t="s">
        <v>253</v>
      </c>
      <c r="K53" s="21" t="s">
        <v>110</v>
      </c>
      <c r="L53" s="21" t="s">
        <v>11</v>
      </c>
      <c r="M53" s="21">
        <v>0</v>
      </c>
      <c r="N53" s="20">
        <v>683.4</v>
      </c>
      <c r="O53" s="21" t="s">
        <v>111</v>
      </c>
      <c r="P53" s="21" t="s">
        <v>112</v>
      </c>
      <c r="Q53" s="21" t="s">
        <v>113</v>
      </c>
      <c r="R53" s="21" t="s">
        <v>111</v>
      </c>
      <c r="S53" s="24" t="s">
        <v>190</v>
      </c>
      <c r="T53" s="22" t="s">
        <v>191</v>
      </c>
      <c r="U53" s="22" t="s">
        <v>192</v>
      </c>
      <c r="V53" s="25">
        <v>42194</v>
      </c>
      <c r="W53" s="25">
        <v>42195</v>
      </c>
      <c r="X53" s="21">
        <v>57</v>
      </c>
      <c r="Y53" s="21">
        <v>683.4</v>
      </c>
      <c r="Z53" s="21">
        <v>0</v>
      </c>
      <c r="AA53" s="25" t="s">
        <v>216</v>
      </c>
      <c r="AB53" s="26" t="s">
        <v>364</v>
      </c>
      <c r="AC53" s="26" t="s">
        <v>365</v>
      </c>
      <c r="AD53" s="24" t="s">
        <v>117</v>
      </c>
      <c r="AE53" s="27">
        <v>43145</v>
      </c>
      <c r="AF53" s="24" t="s">
        <v>123</v>
      </c>
      <c r="AG53" s="24">
        <v>2017</v>
      </c>
      <c r="AH53" s="28">
        <v>43154</v>
      </c>
      <c r="AI53" s="24" t="s">
        <v>118</v>
      </c>
      <c r="AJ53" s="24" t="s">
        <v>148</v>
      </c>
    </row>
    <row r="57" spans="1:36" ht="15" x14ac:dyDescent="0.2">
      <c r="A57" s="14" t="s">
        <v>13</v>
      </c>
      <c r="B57" s="14" t="s">
        <v>14</v>
      </c>
      <c r="C57" s="14" t="s">
        <v>15</v>
      </c>
      <c r="D57" s="18" t="s">
        <v>149</v>
      </c>
    </row>
    <row r="58" spans="1:36" ht="25.5" x14ac:dyDescent="0.2">
      <c r="A58" s="15" t="s">
        <v>16</v>
      </c>
      <c r="B58" s="15" t="s">
        <v>17</v>
      </c>
      <c r="C58" s="15" t="s">
        <v>16</v>
      </c>
      <c r="D58" s="19" t="s">
        <v>263</v>
      </c>
    </row>
    <row r="59" spans="1:36" ht="15" x14ac:dyDescent="0.2">
      <c r="A59" s="29" t="s">
        <v>64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29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29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29"/>
      <c r="AI59" s="30"/>
      <c r="AJ59" s="30"/>
    </row>
    <row r="60" spans="1:36" ht="38.25" x14ac:dyDescent="0.2">
      <c r="A60" s="16" t="s">
        <v>65</v>
      </c>
      <c r="B60" s="16" t="s">
        <v>66</v>
      </c>
      <c r="C60" s="16" t="s">
        <v>67</v>
      </c>
      <c r="D60" s="16" t="s">
        <v>68</v>
      </c>
      <c r="E60" s="16" t="s">
        <v>69</v>
      </c>
      <c r="F60" s="16" t="s">
        <v>70</v>
      </c>
      <c r="G60" s="16" t="s">
        <v>71</v>
      </c>
      <c r="H60" s="16" t="s">
        <v>72</v>
      </c>
      <c r="I60" s="16" t="s">
        <v>73</v>
      </c>
      <c r="J60" s="16" t="s">
        <v>74</v>
      </c>
      <c r="K60" s="17" t="s">
        <v>75</v>
      </c>
      <c r="L60" s="16" t="s">
        <v>76</v>
      </c>
      <c r="M60" s="16" t="s">
        <v>77</v>
      </c>
      <c r="N60" s="16" t="s">
        <v>78</v>
      </c>
      <c r="O60" s="16" t="s">
        <v>79</v>
      </c>
      <c r="P60" s="16" t="s">
        <v>80</v>
      </c>
      <c r="Q60" s="16" t="s">
        <v>81</v>
      </c>
      <c r="R60" s="16" t="s">
        <v>82</v>
      </c>
      <c r="S60" s="16" t="s">
        <v>83</v>
      </c>
      <c r="T60" s="16" t="s">
        <v>84</v>
      </c>
      <c r="U60" s="16" t="s">
        <v>85</v>
      </c>
      <c r="V60" s="17" t="s">
        <v>86</v>
      </c>
      <c r="W60" s="16" t="s">
        <v>87</v>
      </c>
      <c r="X60" s="16" t="s">
        <v>88</v>
      </c>
      <c r="Y60" s="16" t="s">
        <v>96</v>
      </c>
      <c r="Z60" s="16" t="s">
        <v>97</v>
      </c>
      <c r="AA60" s="16" t="s">
        <v>98</v>
      </c>
      <c r="AB60" s="16" t="s">
        <v>99</v>
      </c>
      <c r="AC60" s="16" t="s">
        <v>100</v>
      </c>
      <c r="AD60" s="16" t="s">
        <v>103</v>
      </c>
      <c r="AE60" s="16" t="s">
        <v>105</v>
      </c>
      <c r="AF60" s="16" t="s">
        <v>106</v>
      </c>
      <c r="AG60" s="17" t="s">
        <v>107</v>
      </c>
      <c r="AH60" s="16" t="s">
        <v>108</v>
      </c>
      <c r="AI60" s="16" t="s">
        <v>109</v>
      </c>
      <c r="AJ60" s="16" t="s">
        <v>147</v>
      </c>
    </row>
    <row r="61" spans="1:36" ht="63.75" x14ac:dyDescent="0.2">
      <c r="A61" s="20">
        <v>2015</v>
      </c>
      <c r="B61" s="20" t="s">
        <v>255</v>
      </c>
      <c r="C61" s="21" t="s">
        <v>7</v>
      </c>
      <c r="D61" s="21" t="s">
        <v>256</v>
      </c>
      <c r="E61" s="22" t="s">
        <v>257</v>
      </c>
      <c r="F61" s="22" t="s">
        <v>257</v>
      </c>
      <c r="G61" s="21" t="s">
        <v>258</v>
      </c>
      <c r="H61" s="23" t="s">
        <v>259</v>
      </c>
      <c r="I61" s="23" t="s">
        <v>260</v>
      </c>
      <c r="J61" s="23" t="s">
        <v>261</v>
      </c>
      <c r="K61" s="21" t="s">
        <v>110</v>
      </c>
      <c r="L61" s="21" t="s">
        <v>11</v>
      </c>
      <c r="M61" s="21">
        <v>0</v>
      </c>
      <c r="N61" s="20">
        <v>2567.9299999999998</v>
      </c>
      <c r="O61" s="21" t="s">
        <v>111</v>
      </c>
      <c r="P61" s="21" t="s">
        <v>112</v>
      </c>
      <c r="Q61" s="21" t="s">
        <v>113</v>
      </c>
      <c r="R61" s="21" t="s">
        <v>111</v>
      </c>
      <c r="S61" s="24" t="s">
        <v>157</v>
      </c>
      <c r="T61" s="22" t="s">
        <v>158</v>
      </c>
      <c r="U61" s="22" t="s">
        <v>262</v>
      </c>
      <c r="V61" s="25">
        <v>42033</v>
      </c>
      <c r="W61" s="25">
        <v>42033</v>
      </c>
      <c r="X61" s="21">
        <v>1</v>
      </c>
      <c r="Y61" s="21">
        <v>2567.9299999999998</v>
      </c>
      <c r="Z61" s="21">
        <v>0</v>
      </c>
      <c r="AA61" s="25" t="s">
        <v>117</v>
      </c>
      <c r="AB61" s="26" t="s">
        <v>117</v>
      </c>
      <c r="AC61" s="26" t="s">
        <v>366</v>
      </c>
      <c r="AD61" s="24" t="s">
        <v>117</v>
      </c>
      <c r="AE61" s="27">
        <v>43145</v>
      </c>
      <c r="AF61" s="24" t="s">
        <v>123</v>
      </c>
      <c r="AG61" s="24">
        <v>2017</v>
      </c>
      <c r="AH61" s="28">
        <v>43154</v>
      </c>
      <c r="AI61" s="24" t="s">
        <v>118</v>
      </c>
      <c r="AJ61" s="24" t="s">
        <v>148</v>
      </c>
    </row>
    <row r="65" spans="1:36" ht="15" x14ac:dyDescent="0.2">
      <c r="A65" s="14" t="s">
        <v>13</v>
      </c>
      <c r="B65" s="14" t="s">
        <v>14</v>
      </c>
      <c r="C65" s="14" t="s">
        <v>15</v>
      </c>
      <c r="D65" s="18" t="s">
        <v>149</v>
      </c>
    </row>
    <row r="66" spans="1:36" ht="25.5" x14ac:dyDescent="0.2">
      <c r="A66" s="15" t="s">
        <v>16</v>
      </c>
      <c r="B66" s="15" t="s">
        <v>17</v>
      </c>
      <c r="C66" s="15" t="s">
        <v>16</v>
      </c>
      <c r="D66" s="19" t="s">
        <v>282</v>
      </c>
    </row>
    <row r="67" spans="1:36" ht="15" x14ac:dyDescent="0.2">
      <c r="A67" s="29" t="s">
        <v>64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29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29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29"/>
      <c r="AI67" s="30"/>
      <c r="AJ67" s="30"/>
    </row>
    <row r="68" spans="1:36" ht="38.25" x14ac:dyDescent="0.2">
      <c r="A68" s="16" t="s">
        <v>65</v>
      </c>
      <c r="B68" s="16" t="s">
        <v>66</v>
      </c>
      <c r="C68" s="16" t="s">
        <v>67</v>
      </c>
      <c r="D68" s="16" t="s">
        <v>68</v>
      </c>
      <c r="E68" s="16" t="s">
        <v>69</v>
      </c>
      <c r="F68" s="16" t="s">
        <v>70</v>
      </c>
      <c r="G68" s="16" t="s">
        <v>71</v>
      </c>
      <c r="H68" s="16" t="s">
        <v>72</v>
      </c>
      <c r="I68" s="16" t="s">
        <v>73</v>
      </c>
      <c r="J68" s="16" t="s">
        <v>74</v>
      </c>
      <c r="K68" s="17" t="s">
        <v>75</v>
      </c>
      <c r="L68" s="16" t="s">
        <v>76</v>
      </c>
      <c r="M68" s="16" t="s">
        <v>77</v>
      </c>
      <c r="N68" s="16" t="s">
        <v>78</v>
      </c>
      <c r="O68" s="16" t="s">
        <v>79</v>
      </c>
      <c r="P68" s="16" t="s">
        <v>80</v>
      </c>
      <c r="Q68" s="16" t="s">
        <v>81</v>
      </c>
      <c r="R68" s="16" t="s">
        <v>82</v>
      </c>
      <c r="S68" s="16" t="s">
        <v>83</v>
      </c>
      <c r="T68" s="16" t="s">
        <v>84</v>
      </c>
      <c r="U68" s="16" t="s">
        <v>85</v>
      </c>
      <c r="V68" s="17" t="s">
        <v>86</v>
      </c>
      <c r="W68" s="16" t="s">
        <v>87</v>
      </c>
      <c r="X68" s="16" t="s">
        <v>88</v>
      </c>
      <c r="Y68" s="16" t="s">
        <v>96</v>
      </c>
      <c r="Z68" s="16" t="s">
        <v>97</v>
      </c>
      <c r="AA68" s="16" t="s">
        <v>98</v>
      </c>
      <c r="AB68" s="16" t="s">
        <v>99</v>
      </c>
      <c r="AC68" s="16" t="s">
        <v>100</v>
      </c>
      <c r="AD68" s="16" t="s">
        <v>103</v>
      </c>
      <c r="AE68" s="16" t="s">
        <v>105</v>
      </c>
      <c r="AF68" s="16" t="s">
        <v>106</v>
      </c>
      <c r="AG68" s="17" t="s">
        <v>107</v>
      </c>
      <c r="AH68" s="16" t="s">
        <v>108</v>
      </c>
      <c r="AI68" s="16" t="s">
        <v>109</v>
      </c>
      <c r="AJ68" s="16" t="s">
        <v>147</v>
      </c>
    </row>
    <row r="69" spans="1:36" ht="51" x14ac:dyDescent="0.2">
      <c r="A69" s="20">
        <v>2015</v>
      </c>
      <c r="B69" s="20" t="s">
        <v>264</v>
      </c>
      <c r="C69" s="21" t="s">
        <v>7</v>
      </c>
      <c r="D69" s="21" t="s">
        <v>265</v>
      </c>
      <c r="E69" s="22" t="s">
        <v>266</v>
      </c>
      <c r="F69" s="22" t="s">
        <v>266</v>
      </c>
      <c r="G69" s="21" t="s">
        <v>195</v>
      </c>
      <c r="H69" s="23" t="s">
        <v>267</v>
      </c>
      <c r="I69" s="23" t="s">
        <v>268</v>
      </c>
      <c r="J69" s="23" t="s">
        <v>116</v>
      </c>
      <c r="K69" s="21" t="s">
        <v>110</v>
      </c>
      <c r="L69" s="21" t="s">
        <v>11</v>
      </c>
      <c r="M69" s="21">
        <v>3</v>
      </c>
      <c r="N69" s="20">
        <f>678.45+393.97</f>
        <v>1072.42</v>
      </c>
      <c r="O69" s="21" t="s">
        <v>111</v>
      </c>
      <c r="P69" s="21" t="s">
        <v>112</v>
      </c>
      <c r="Q69" s="21" t="s">
        <v>113</v>
      </c>
      <c r="R69" s="21" t="s">
        <v>111</v>
      </c>
      <c r="S69" s="24" t="s">
        <v>190</v>
      </c>
      <c r="T69" s="22" t="s">
        <v>247</v>
      </c>
      <c r="U69" s="22" t="s">
        <v>269</v>
      </c>
      <c r="V69" s="25">
        <v>42250</v>
      </c>
      <c r="W69" s="25">
        <v>42250</v>
      </c>
      <c r="X69" s="21">
        <v>8</v>
      </c>
      <c r="Y69" s="21">
        <v>1072.42</v>
      </c>
      <c r="Z69" s="21">
        <v>0</v>
      </c>
      <c r="AA69" s="25">
        <v>42254</v>
      </c>
      <c r="AB69" s="26" t="s">
        <v>368</v>
      </c>
      <c r="AC69" s="26" t="s">
        <v>367</v>
      </c>
      <c r="AD69" s="24" t="s">
        <v>117</v>
      </c>
      <c r="AE69" s="27">
        <v>43145</v>
      </c>
      <c r="AF69" s="24" t="s">
        <v>123</v>
      </c>
      <c r="AG69" s="24">
        <v>2017</v>
      </c>
      <c r="AH69" s="28">
        <v>43154</v>
      </c>
      <c r="AI69" s="24" t="s">
        <v>118</v>
      </c>
      <c r="AJ69" s="24" t="s">
        <v>148</v>
      </c>
    </row>
    <row r="70" spans="1:36" ht="51" x14ac:dyDescent="0.2">
      <c r="A70" s="20">
        <v>2015</v>
      </c>
      <c r="B70" s="20" t="s">
        <v>264</v>
      </c>
      <c r="C70" s="21" t="s">
        <v>7</v>
      </c>
      <c r="D70" s="21" t="s">
        <v>270</v>
      </c>
      <c r="E70" s="22" t="s">
        <v>271</v>
      </c>
      <c r="F70" s="22" t="s">
        <v>271</v>
      </c>
      <c r="G70" s="21" t="s">
        <v>272</v>
      </c>
      <c r="H70" s="23" t="s">
        <v>273</v>
      </c>
      <c r="I70" s="23" t="s">
        <v>274</v>
      </c>
      <c r="J70" s="23" t="s">
        <v>163</v>
      </c>
      <c r="K70" s="21" t="s">
        <v>110</v>
      </c>
      <c r="L70" s="21" t="s">
        <v>11</v>
      </c>
      <c r="M70" s="21">
        <v>0</v>
      </c>
      <c r="N70" s="20">
        <f>262.07+408.62</f>
        <v>670.69</v>
      </c>
      <c r="O70" s="21" t="s">
        <v>111</v>
      </c>
      <c r="P70" s="21" t="s">
        <v>112</v>
      </c>
      <c r="Q70" s="21" t="s">
        <v>113</v>
      </c>
      <c r="R70" s="21" t="s">
        <v>111</v>
      </c>
      <c r="S70" s="24" t="s">
        <v>190</v>
      </c>
      <c r="T70" s="22" t="s">
        <v>191</v>
      </c>
      <c r="U70" s="22" t="s">
        <v>275</v>
      </c>
      <c r="V70" s="25">
        <v>42209</v>
      </c>
      <c r="W70" s="25">
        <v>42209</v>
      </c>
      <c r="X70" s="21">
        <v>9</v>
      </c>
      <c r="Y70" s="21">
        <v>670.69</v>
      </c>
      <c r="Z70" s="21">
        <v>0</v>
      </c>
      <c r="AA70" s="25" t="s">
        <v>117</v>
      </c>
      <c r="AB70" s="26" t="s">
        <v>117</v>
      </c>
      <c r="AC70" s="26" t="s">
        <v>369</v>
      </c>
      <c r="AD70" s="24" t="s">
        <v>117</v>
      </c>
      <c r="AE70" s="27">
        <v>43145</v>
      </c>
      <c r="AF70" s="24" t="s">
        <v>123</v>
      </c>
      <c r="AG70" s="24">
        <v>2017</v>
      </c>
      <c r="AH70" s="28">
        <v>43154</v>
      </c>
      <c r="AI70" s="24" t="s">
        <v>118</v>
      </c>
      <c r="AJ70" s="24" t="s">
        <v>148</v>
      </c>
    </row>
    <row r="71" spans="1:36" ht="51" x14ac:dyDescent="0.2">
      <c r="A71" s="20">
        <v>2015</v>
      </c>
      <c r="B71" s="20" t="s">
        <v>264</v>
      </c>
      <c r="C71" s="21" t="s">
        <v>7</v>
      </c>
      <c r="D71" s="21" t="s">
        <v>176</v>
      </c>
      <c r="E71" s="22" t="s">
        <v>177</v>
      </c>
      <c r="F71" s="22" t="s">
        <v>177</v>
      </c>
      <c r="G71" s="21" t="s">
        <v>178</v>
      </c>
      <c r="H71" s="23" t="s">
        <v>179</v>
      </c>
      <c r="I71" s="23" t="s">
        <v>180</v>
      </c>
      <c r="J71" s="23" t="s">
        <v>181</v>
      </c>
      <c r="K71" s="21" t="s">
        <v>110</v>
      </c>
      <c r="L71" s="21" t="s">
        <v>11</v>
      </c>
      <c r="M71" s="21">
        <v>0</v>
      </c>
      <c r="N71" s="20">
        <v>206.9</v>
      </c>
      <c r="O71" s="21" t="s">
        <v>111</v>
      </c>
      <c r="P71" s="21" t="s">
        <v>112</v>
      </c>
      <c r="Q71" s="21" t="s">
        <v>113</v>
      </c>
      <c r="R71" s="21" t="s">
        <v>111</v>
      </c>
      <c r="S71" s="24" t="s">
        <v>182</v>
      </c>
      <c r="T71" s="22" t="s">
        <v>182</v>
      </c>
      <c r="U71" s="22" t="s">
        <v>183</v>
      </c>
      <c r="V71" s="25">
        <v>42244</v>
      </c>
      <c r="W71" s="25">
        <v>42244</v>
      </c>
      <c r="X71" s="21">
        <v>10</v>
      </c>
      <c r="Y71" s="21">
        <v>206.9</v>
      </c>
      <c r="Z71" s="21">
        <v>0</v>
      </c>
      <c r="AA71" s="25" t="s">
        <v>117</v>
      </c>
      <c r="AB71" s="26" t="s">
        <v>117</v>
      </c>
      <c r="AC71" s="26" t="s">
        <v>370</v>
      </c>
      <c r="AD71" s="24" t="s">
        <v>117</v>
      </c>
      <c r="AE71" s="27">
        <v>43145</v>
      </c>
      <c r="AF71" s="24" t="s">
        <v>123</v>
      </c>
      <c r="AG71" s="24">
        <v>2017</v>
      </c>
      <c r="AH71" s="28">
        <v>43154</v>
      </c>
      <c r="AI71" s="24" t="s">
        <v>118</v>
      </c>
      <c r="AJ71" s="24" t="s">
        <v>148</v>
      </c>
    </row>
    <row r="72" spans="1:36" ht="51" x14ac:dyDescent="0.2">
      <c r="A72" s="20">
        <v>2015</v>
      </c>
      <c r="B72" s="20" t="s">
        <v>264</v>
      </c>
      <c r="C72" s="21" t="s">
        <v>7</v>
      </c>
      <c r="D72" s="21" t="s">
        <v>276</v>
      </c>
      <c r="E72" s="22" t="s">
        <v>277</v>
      </c>
      <c r="F72" s="22" t="s">
        <v>277</v>
      </c>
      <c r="G72" s="21" t="s">
        <v>219</v>
      </c>
      <c r="H72" s="23" t="s">
        <v>278</v>
      </c>
      <c r="I72" s="23" t="s">
        <v>279</v>
      </c>
      <c r="J72" s="23" t="s">
        <v>280</v>
      </c>
      <c r="K72" s="21" t="s">
        <v>110</v>
      </c>
      <c r="L72" s="21" t="s">
        <v>11</v>
      </c>
      <c r="M72" s="21">
        <v>1</v>
      </c>
      <c r="N72" s="20">
        <f>1361.21+373.28+346.32+46.55+44.91</f>
        <v>2172.27</v>
      </c>
      <c r="O72" s="21" t="s">
        <v>111</v>
      </c>
      <c r="P72" s="21" t="s">
        <v>112</v>
      </c>
      <c r="Q72" s="21" t="s">
        <v>113</v>
      </c>
      <c r="R72" s="21" t="s">
        <v>111</v>
      </c>
      <c r="S72" s="24" t="s">
        <v>157</v>
      </c>
      <c r="T72" s="22" t="s">
        <v>158</v>
      </c>
      <c r="U72" s="22" t="s">
        <v>281</v>
      </c>
      <c r="V72" s="25">
        <v>42264</v>
      </c>
      <c r="W72" s="25">
        <v>42264</v>
      </c>
      <c r="X72" s="21">
        <v>11</v>
      </c>
      <c r="Y72" s="21">
        <v>2172.27</v>
      </c>
      <c r="Z72" s="21">
        <v>0</v>
      </c>
      <c r="AA72" s="25">
        <v>42271</v>
      </c>
      <c r="AB72" s="26" t="s">
        <v>371</v>
      </c>
      <c r="AC72" s="26" t="s">
        <v>372</v>
      </c>
      <c r="AD72" s="24" t="s">
        <v>117</v>
      </c>
      <c r="AE72" s="27">
        <v>43145</v>
      </c>
      <c r="AF72" s="24" t="s">
        <v>123</v>
      </c>
      <c r="AG72" s="24">
        <v>2017</v>
      </c>
      <c r="AH72" s="28">
        <v>43154</v>
      </c>
      <c r="AI72" s="24" t="s">
        <v>118</v>
      </c>
      <c r="AJ72" s="24" t="s">
        <v>148</v>
      </c>
    </row>
    <row r="73" spans="1:36" ht="51" x14ac:dyDescent="0.2">
      <c r="A73" s="20">
        <v>2015</v>
      </c>
      <c r="B73" s="20" t="s">
        <v>264</v>
      </c>
      <c r="C73" s="21" t="s">
        <v>7</v>
      </c>
      <c r="D73" s="21" t="s">
        <v>152</v>
      </c>
      <c r="E73" s="22" t="s">
        <v>153</v>
      </c>
      <c r="F73" s="22" t="s">
        <v>153</v>
      </c>
      <c r="G73" s="21" t="s">
        <v>121</v>
      </c>
      <c r="H73" s="23" t="s">
        <v>154</v>
      </c>
      <c r="I73" s="23" t="s">
        <v>155</v>
      </c>
      <c r="J73" s="23" t="s">
        <v>156</v>
      </c>
      <c r="K73" s="21" t="s">
        <v>110</v>
      </c>
      <c r="L73" s="21" t="s">
        <v>11</v>
      </c>
      <c r="M73" s="21">
        <v>0</v>
      </c>
      <c r="N73" s="20">
        <f>354.31+259.91+3762.93</f>
        <v>4377.1499999999996</v>
      </c>
      <c r="O73" s="21" t="s">
        <v>111</v>
      </c>
      <c r="P73" s="21" t="s">
        <v>112</v>
      </c>
      <c r="Q73" s="21" t="s">
        <v>113</v>
      </c>
      <c r="R73" s="21" t="s">
        <v>111</v>
      </c>
      <c r="S73" s="24" t="s">
        <v>157</v>
      </c>
      <c r="T73" s="22" t="s">
        <v>158</v>
      </c>
      <c r="U73" s="22" t="s">
        <v>166</v>
      </c>
      <c r="V73" s="25">
        <v>42306</v>
      </c>
      <c r="W73" s="25">
        <v>42306</v>
      </c>
      <c r="X73" s="21">
        <v>35</v>
      </c>
      <c r="Y73" s="21">
        <v>4377.1499999999996</v>
      </c>
      <c r="Z73" s="21">
        <v>0</v>
      </c>
      <c r="AA73" s="25" t="s">
        <v>117</v>
      </c>
      <c r="AB73" s="26" t="s">
        <v>117</v>
      </c>
      <c r="AC73" s="26" t="s">
        <v>373</v>
      </c>
      <c r="AD73" s="24" t="s">
        <v>117</v>
      </c>
      <c r="AE73" s="27">
        <v>43145</v>
      </c>
      <c r="AF73" s="24" t="s">
        <v>123</v>
      </c>
      <c r="AG73" s="24">
        <v>2017</v>
      </c>
      <c r="AH73" s="28">
        <v>43154</v>
      </c>
      <c r="AI73" s="24" t="s">
        <v>118</v>
      </c>
      <c r="AJ73" s="24" t="s">
        <v>148</v>
      </c>
    </row>
    <row r="74" spans="1:36" ht="51" x14ac:dyDescent="0.2">
      <c r="A74" s="20">
        <v>2015</v>
      </c>
      <c r="B74" s="20" t="s">
        <v>264</v>
      </c>
      <c r="C74" s="21" t="s">
        <v>7</v>
      </c>
      <c r="D74" s="21" t="s">
        <v>152</v>
      </c>
      <c r="E74" s="22" t="s">
        <v>153</v>
      </c>
      <c r="F74" s="22" t="s">
        <v>153</v>
      </c>
      <c r="G74" s="21" t="s">
        <v>121</v>
      </c>
      <c r="H74" s="23" t="s">
        <v>154</v>
      </c>
      <c r="I74" s="23" t="s">
        <v>155</v>
      </c>
      <c r="J74" s="23" t="s">
        <v>156</v>
      </c>
      <c r="K74" s="21" t="s">
        <v>110</v>
      </c>
      <c r="L74" s="21" t="s">
        <v>11</v>
      </c>
      <c r="M74" s="21">
        <v>0</v>
      </c>
      <c r="N74" s="20">
        <f>259.91+1328.45</f>
        <v>1588.3600000000001</v>
      </c>
      <c r="O74" s="21" t="s">
        <v>111</v>
      </c>
      <c r="P74" s="21" t="s">
        <v>112</v>
      </c>
      <c r="Q74" s="21" t="s">
        <v>113</v>
      </c>
      <c r="R74" s="21" t="s">
        <v>111</v>
      </c>
      <c r="S74" s="24" t="s">
        <v>157</v>
      </c>
      <c r="T74" s="22" t="s">
        <v>158</v>
      </c>
      <c r="U74" s="22" t="s">
        <v>166</v>
      </c>
      <c r="V74" s="25">
        <v>42270</v>
      </c>
      <c r="W74" s="25">
        <v>42270</v>
      </c>
      <c r="X74" s="21">
        <v>36</v>
      </c>
      <c r="Y74" s="21">
        <v>1588.36</v>
      </c>
      <c r="Z74" s="21">
        <v>0</v>
      </c>
      <c r="AA74" s="25" t="s">
        <v>117</v>
      </c>
      <c r="AB74" s="26" t="s">
        <v>117</v>
      </c>
      <c r="AC74" s="26" t="s">
        <v>374</v>
      </c>
      <c r="AD74" s="24" t="s">
        <v>117</v>
      </c>
      <c r="AE74" s="27">
        <v>43145</v>
      </c>
      <c r="AF74" s="24" t="s">
        <v>123</v>
      </c>
      <c r="AG74" s="24">
        <v>2017</v>
      </c>
      <c r="AH74" s="28">
        <v>43154</v>
      </c>
      <c r="AI74" s="24" t="s">
        <v>118</v>
      </c>
      <c r="AJ74" s="24" t="s">
        <v>148</v>
      </c>
    </row>
    <row r="78" spans="1:36" ht="15" x14ac:dyDescent="0.2">
      <c r="A78" s="14" t="s">
        <v>13</v>
      </c>
      <c r="B78" s="14" t="s">
        <v>14</v>
      </c>
      <c r="C78" s="14" t="s">
        <v>15</v>
      </c>
      <c r="D78" s="18" t="s">
        <v>149</v>
      </c>
    </row>
    <row r="79" spans="1:36" ht="25.5" x14ac:dyDescent="0.2">
      <c r="A79" s="15" t="s">
        <v>16</v>
      </c>
      <c r="B79" s="15" t="s">
        <v>17</v>
      </c>
      <c r="C79" s="15" t="s">
        <v>16</v>
      </c>
      <c r="D79" s="19" t="s">
        <v>297</v>
      </c>
    </row>
    <row r="80" spans="1:36" ht="15" x14ac:dyDescent="0.2">
      <c r="A80" s="29" t="s">
        <v>64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29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29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29"/>
      <c r="AI80" s="30"/>
      <c r="AJ80" s="30"/>
    </row>
    <row r="81" spans="1:36" ht="38.25" x14ac:dyDescent="0.2">
      <c r="A81" s="16" t="s">
        <v>65</v>
      </c>
      <c r="B81" s="16" t="s">
        <v>66</v>
      </c>
      <c r="C81" s="16" t="s">
        <v>67</v>
      </c>
      <c r="D81" s="16" t="s">
        <v>68</v>
      </c>
      <c r="E81" s="16" t="s">
        <v>69</v>
      </c>
      <c r="F81" s="16" t="s">
        <v>70</v>
      </c>
      <c r="G81" s="16" t="s">
        <v>71</v>
      </c>
      <c r="H81" s="16" t="s">
        <v>72</v>
      </c>
      <c r="I81" s="16" t="s">
        <v>73</v>
      </c>
      <c r="J81" s="16" t="s">
        <v>74</v>
      </c>
      <c r="K81" s="17" t="s">
        <v>75</v>
      </c>
      <c r="L81" s="16" t="s">
        <v>76</v>
      </c>
      <c r="M81" s="16" t="s">
        <v>77</v>
      </c>
      <c r="N81" s="16" t="s">
        <v>78</v>
      </c>
      <c r="O81" s="16" t="s">
        <v>79</v>
      </c>
      <c r="P81" s="16" t="s">
        <v>80</v>
      </c>
      <c r="Q81" s="16" t="s">
        <v>81</v>
      </c>
      <c r="R81" s="16" t="s">
        <v>82</v>
      </c>
      <c r="S81" s="16" t="s">
        <v>83</v>
      </c>
      <c r="T81" s="16" t="s">
        <v>84</v>
      </c>
      <c r="U81" s="16" t="s">
        <v>85</v>
      </c>
      <c r="V81" s="17" t="s">
        <v>86</v>
      </c>
      <c r="W81" s="16" t="s">
        <v>87</v>
      </c>
      <c r="X81" s="16" t="s">
        <v>88</v>
      </c>
      <c r="Y81" s="16" t="s">
        <v>96</v>
      </c>
      <c r="Z81" s="16" t="s">
        <v>97</v>
      </c>
      <c r="AA81" s="16" t="s">
        <v>98</v>
      </c>
      <c r="AB81" s="16" t="s">
        <v>99</v>
      </c>
      <c r="AC81" s="16" t="s">
        <v>100</v>
      </c>
      <c r="AD81" s="16" t="s">
        <v>103</v>
      </c>
      <c r="AE81" s="16" t="s">
        <v>105</v>
      </c>
      <c r="AF81" s="16" t="s">
        <v>106</v>
      </c>
      <c r="AG81" s="17" t="s">
        <v>107</v>
      </c>
      <c r="AH81" s="16" t="s">
        <v>108</v>
      </c>
      <c r="AI81" s="16" t="s">
        <v>109</v>
      </c>
      <c r="AJ81" s="16" t="s">
        <v>147</v>
      </c>
    </row>
    <row r="82" spans="1:36" ht="51" x14ac:dyDescent="0.2">
      <c r="A82" s="20">
        <v>2015</v>
      </c>
      <c r="B82" s="20" t="s">
        <v>283</v>
      </c>
      <c r="C82" s="21" t="s">
        <v>7</v>
      </c>
      <c r="D82" s="21" t="s">
        <v>270</v>
      </c>
      <c r="E82" s="22" t="s">
        <v>271</v>
      </c>
      <c r="F82" s="22" t="s">
        <v>271</v>
      </c>
      <c r="G82" s="21" t="s">
        <v>272</v>
      </c>
      <c r="H82" s="23" t="s">
        <v>273</v>
      </c>
      <c r="I82" s="23" t="s">
        <v>274</v>
      </c>
      <c r="J82" s="23" t="s">
        <v>163</v>
      </c>
      <c r="K82" s="21" t="s">
        <v>110</v>
      </c>
      <c r="L82" s="21" t="s">
        <v>11</v>
      </c>
      <c r="M82" s="21">
        <v>0</v>
      </c>
      <c r="N82" s="20">
        <v>279.74</v>
      </c>
      <c r="O82" s="21" t="s">
        <v>111</v>
      </c>
      <c r="P82" s="21" t="s">
        <v>112</v>
      </c>
      <c r="Q82" s="21" t="s">
        <v>113</v>
      </c>
      <c r="R82" s="21" t="s">
        <v>111</v>
      </c>
      <c r="S82" s="24" t="s">
        <v>157</v>
      </c>
      <c r="T82" s="22" t="s">
        <v>158</v>
      </c>
      <c r="U82" s="22" t="s">
        <v>284</v>
      </c>
      <c r="V82" s="25">
        <v>42345</v>
      </c>
      <c r="W82" s="25">
        <v>42345</v>
      </c>
      <c r="X82" s="21">
        <v>12</v>
      </c>
      <c r="Y82" s="21">
        <v>279.74</v>
      </c>
      <c r="Z82" s="21">
        <v>0</v>
      </c>
      <c r="AA82" s="25" t="s">
        <v>117</v>
      </c>
      <c r="AB82" s="26" t="s">
        <v>117</v>
      </c>
      <c r="AC82" s="26" t="s">
        <v>375</v>
      </c>
      <c r="AD82" s="24" t="s">
        <v>117</v>
      </c>
      <c r="AE82" s="27">
        <v>43145</v>
      </c>
      <c r="AF82" s="24" t="s">
        <v>123</v>
      </c>
      <c r="AG82" s="24">
        <v>2017</v>
      </c>
      <c r="AH82" s="28">
        <v>43154</v>
      </c>
      <c r="AI82" s="24" t="s">
        <v>118</v>
      </c>
      <c r="AJ82" s="24" t="s">
        <v>148</v>
      </c>
    </row>
    <row r="83" spans="1:36" ht="51" x14ac:dyDescent="0.2">
      <c r="A83" s="20">
        <v>2015</v>
      </c>
      <c r="B83" s="20" t="s">
        <v>283</v>
      </c>
      <c r="C83" s="21" t="s">
        <v>7</v>
      </c>
      <c r="D83" s="21" t="s">
        <v>270</v>
      </c>
      <c r="E83" s="22" t="s">
        <v>271</v>
      </c>
      <c r="F83" s="22" t="s">
        <v>271</v>
      </c>
      <c r="G83" s="21" t="s">
        <v>272</v>
      </c>
      <c r="H83" s="23" t="s">
        <v>273</v>
      </c>
      <c r="I83" s="23" t="s">
        <v>274</v>
      </c>
      <c r="J83" s="23" t="s">
        <v>163</v>
      </c>
      <c r="K83" s="21" t="s">
        <v>110</v>
      </c>
      <c r="L83" s="21" t="s">
        <v>11</v>
      </c>
      <c r="M83" s="21">
        <v>0</v>
      </c>
      <c r="N83" s="20">
        <f>247.42+476.72+365.52+603.45+250</f>
        <v>1943.11</v>
      </c>
      <c r="O83" s="21" t="s">
        <v>111</v>
      </c>
      <c r="P83" s="21" t="s">
        <v>112</v>
      </c>
      <c r="Q83" s="21" t="s">
        <v>113</v>
      </c>
      <c r="R83" s="21" t="s">
        <v>111</v>
      </c>
      <c r="S83" s="24" t="s">
        <v>190</v>
      </c>
      <c r="T83" s="22" t="s">
        <v>191</v>
      </c>
      <c r="U83" s="22" t="s">
        <v>275</v>
      </c>
      <c r="V83" s="25">
        <v>42261</v>
      </c>
      <c r="W83" s="25">
        <v>42261</v>
      </c>
      <c r="X83" s="21">
        <v>13</v>
      </c>
      <c r="Y83" s="21">
        <v>1943.11</v>
      </c>
      <c r="Z83" s="21">
        <v>0</v>
      </c>
      <c r="AA83" s="25" t="s">
        <v>117</v>
      </c>
      <c r="AB83" s="26" t="s">
        <v>117</v>
      </c>
      <c r="AC83" s="26" t="s">
        <v>376</v>
      </c>
      <c r="AD83" s="24" t="s">
        <v>117</v>
      </c>
      <c r="AE83" s="27">
        <v>43145</v>
      </c>
      <c r="AF83" s="24" t="s">
        <v>123</v>
      </c>
      <c r="AG83" s="24">
        <v>2017</v>
      </c>
      <c r="AH83" s="28">
        <v>43154</v>
      </c>
      <c r="AI83" s="24" t="s">
        <v>118</v>
      </c>
      <c r="AJ83" s="24" t="s">
        <v>148</v>
      </c>
    </row>
    <row r="84" spans="1:36" ht="51" x14ac:dyDescent="0.2">
      <c r="A84" s="20">
        <v>2015</v>
      </c>
      <c r="B84" s="20" t="s">
        <v>283</v>
      </c>
      <c r="C84" s="21" t="s">
        <v>7</v>
      </c>
      <c r="D84" s="21" t="s">
        <v>285</v>
      </c>
      <c r="E84" s="22" t="s">
        <v>286</v>
      </c>
      <c r="F84" s="22" t="s">
        <v>286</v>
      </c>
      <c r="G84" s="21" t="s">
        <v>287</v>
      </c>
      <c r="H84" s="23" t="s">
        <v>288</v>
      </c>
      <c r="I84" s="23" t="s">
        <v>289</v>
      </c>
      <c r="J84" s="23" t="s">
        <v>290</v>
      </c>
      <c r="K84" s="21" t="s">
        <v>110</v>
      </c>
      <c r="L84" s="21" t="s">
        <v>11</v>
      </c>
      <c r="M84" s="21">
        <v>0</v>
      </c>
      <c r="N84" s="20">
        <f>1038.03+2249.07</f>
        <v>3287.1000000000004</v>
      </c>
      <c r="O84" s="21" t="s">
        <v>111</v>
      </c>
      <c r="P84" s="21" t="s">
        <v>112</v>
      </c>
      <c r="Q84" s="21" t="s">
        <v>113</v>
      </c>
      <c r="R84" s="21" t="s">
        <v>111</v>
      </c>
      <c r="S84" s="24" t="s">
        <v>190</v>
      </c>
      <c r="T84" s="22" t="s">
        <v>191</v>
      </c>
      <c r="U84" s="22" t="s">
        <v>291</v>
      </c>
      <c r="V84" s="25">
        <v>42325</v>
      </c>
      <c r="W84" s="25">
        <v>42325</v>
      </c>
      <c r="X84" s="21">
        <v>14</v>
      </c>
      <c r="Y84" s="21">
        <v>3287.1</v>
      </c>
      <c r="Z84" s="21">
        <v>0</v>
      </c>
      <c r="AA84" s="25" t="s">
        <v>117</v>
      </c>
      <c r="AB84" s="26" t="s">
        <v>117</v>
      </c>
      <c r="AC84" s="26" t="s">
        <v>377</v>
      </c>
      <c r="AD84" s="24" t="s">
        <v>117</v>
      </c>
      <c r="AE84" s="27">
        <v>43145</v>
      </c>
      <c r="AF84" s="24" t="s">
        <v>123</v>
      </c>
      <c r="AG84" s="24">
        <v>2017</v>
      </c>
      <c r="AH84" s="28">
        <v>43154</v>
      </c>
      <c r="AI84" s="24" t="s">
        <v>118</v>
      </c>
      <c r="AJ84" s="24" t="s">
        <v>148</v>
      </c>
    </row>
    <row r="85" spans="1:36" ht="51" x14ac:dyDescent="0.2">
      <c r="A85" s="20">
        <v>2015</v>
      </c>
      <c r="B85" s="20" t="s">
        <v>283</v>
      </c>
      <c r="C85" s="21" t="s">
        <v>7</v>
      </c>
      <c r="D85" s="21" t="s">
        <v>233</v>
      </c>
      <c r="E85" s="22" t="s">
        <v>234</v>
      </c>
      <c r="F85" s="22" t="s">
        <v>234</v>
      </c>
      <c r="G85" s="21" t="s">
        <v>123</v>
      </c>
      <c r="H85" s="23" t="s">
        <v>292</v>
      </c>
      <c r="I85" s="23" t="s">
        <v>279</v>
      </c>
      <c r="J85" s="23" t="s">
        <v>293</v>
      </c>
      <c r="K85" s="21" t="s">
        <v>110</v>
      </c>
      <c r="L85" s="21" t="s">
        <v>11</v>
      </c>
      <c r="M85" s="21">
        <v>0</v>
      </c>
      <c r="N85" s="20">
        <f>133.62+125.86+1300.86+70.69+235.35+12.76+100+110+170+666.43+201.72+225.01</f>
        <v>3352.2999999999993</v>
      </c>
      <c r="O85" s="21" t="s">
        <v>111</v>
      </c>
      <c r="P85" s="21" t="s">
        <v>112</v>
      </c>
      <c r="Q85" s="21" t="s">
        <v>113</v>
      </c>
      <c r="R85" s="21" t="s">
        <v>111</v>
      </c>
      <c r="S85" s="24" t="s">
        <v>294</v>
      </c>
      <c r="T85" s="22" t="s">
        <v>294</v>
      </c>
      <c r="U85" s="22" t="s">
        <v>295</v>
      </c>
      <c r="V85" s="25">
        <v>42317</v>
      </c>
      <c r="W85" s="25">
        <v>42321</v>
      </c>
      <c r="X85" s="21">
        <v>37</v>
      </c>
      <c r="Y85" s="21">
        <v>3352.3</v>
      </c>
      <c r="Z85" s="21">
        <v>0</v>
      </c>
      <c r="AA85" s="25" t="s">
        <v>117</v>
      </c>
      <c r="AB85" s="26" t="s">
        <v>117</v>
      </c>
      <c r="AC85" s="26" t="s">
        <v>378</v>
      </c>
      <c r="AD85" s="24" t="s">
        <v>117</v>
      </c>
      <c r="AE85" s="27">
        <v>43145</v>
      </c>
      <c r="AF85" s="24" t="s">
        <v>123</v>
      </c>
      <c r="AG85" s="24">
        <v>2017</v>
      </c>
      <c r="AH85" s="28">
        <v>43154</v>
      </c>
      <c r="AI85" s="24" t="s">
        <v>118</v>
      </c>
      <c r="AJ85" s="24" t="s">
        <v>148</v>
      </c>
    </row>
    <row r="86" spans="1:36" ht="51" x14ac:dyDescent="0.2">
      <c r="A86" s="20">
        <v>2015</v>
      </c>
      <c r="B86" s="20" t="s">
        <v>283</v>
      </c>
      <c r="C86" s="21" t="s">
        <v>7</v>
      </c>
      <c r="D86" s="21" t="s">
        <v>170</v>
      </c>
      <c r="E86" s="22" t="s">
        <v>171</v>
      </c>
      <c r="F86" s="22" t="s">
        <v>171</v>
      </c>
      <c r="G86" s="21" t="s">
        <v>121</v>
      </c>
      <c r="H86" s="23" t="s">
        <v>172</v>
      </c>
      <c r="I86" s="23" t="s">
        <v>173</v>
      </c>
      <c r="J86" s="23" t="s">
        <v>174</v>
      </c>
      <c r="K86" s="21" t="s">
        <v>110</v>
      </c>
      <c r="L86" s="21" t="s">
        <v>11</v>
      </c>
      <c r="M86" s="21">
        <v>4</v>
      </c>
      <c r="N86" s="20">
        <f>1608.96+1608.96+1608.96+3217.91</f>
        <v>8044.79</v>
      </c>
      <c r="O86" s="21" t="s">
        <v>111</v>
      </c>
      <c r="P86" s="21" t="s">
        <v>112</v>
      </c>
      <c r="Q86" s="21" t="s">
        <v>113</v>
      </c>
      <c r="R86" s="21" t="s">
        <v>111</v>
      </c>
      <c r="S86" s="24" t="s">
        <v>294</v>
      </c>
      <c r="T86" s="22" t="s">
        <v>294</v>
      </c>
      <c r="U86" s="22" t="s">
        <v>295</v>
      </c>
      <c r="V86" s="25">
        <v>42317</v>
      </c>
      <c r="W86" s="25">
        <v>42321</v>
      </c>
      <c r="X86" s="21">
        <v>38</v>
      </c>
      <c r="Y86" s="21">
        <v>8044.79</v>
      </c>
      <c r="Z86" s="21">
        <v>0</v>
      </c>
      <c r="AA86" s="25" t="s">
        <v>117</v>
      </c>
      <c r="AB86" s="26" t="s">
        <v>117</v>
      </c>
      <c r="AC86" s="26" t="s">
        <v>379</v>
      </c>
      <c r="AD86" s="24" t="s">
        <v>117</v>
      </c>
      <c r="AE86" s="27">
        <v>43145</v>
      </c>
      <c r="AF86" s="24" t="s">
        <v>123</v>
      </c>
      <c r="AG86" s="24">
        <v>2017</v>
      </c>
      <c r="AH86" s="28">
        <v>43154</v>
      </c>
      <c r="AI86" s="24" t="s">
        <v>118</v>
      </c>
      <c r="AJ86" s="24" t="s">
        <v>148</v>
      </c>
    </row>
    <row r="87" spans="1:36" ht="51" x14ac:dyDescent="0.2">
      <c r="A87" s="20">
        <v>2015</v>
      </c>
      <c r="B87" s="20" t="s">
        <v>283</v>
      </c>
      <c r="C87" s="21" t="s">
        <v>7</v>
      </c>
      <c r="D87" s="21" t="s">
        <v>170</v>
      </c>
      <c r="E87" s="22" t="s">
        <v>171</v>
      </c>
      <c r="F87" s="22" t="s">
        <v>171</v>
      </c>
      <c r="G87" s="21" t="s">
        <v>121</v>
      </c>
      <c r="H87" s="23" t="s">
        <v>172</v>
      </c>
      <c r="I87" s="23" t="s">
        <v>173</v>
      </c>
      <c r="J87" s="23" t="s">
        <v>174</v>
      </c>
      <c r="K87" s="21" t="s">
        <v>110</v>
      </c>
      <c r="L87" s="21" t="s">
        <v>11</v>
      </c>
      <c r="M87" s="21">
        <v>0</v>
      </c>
      <c r="N87" s="20">
        <v>4963.8599999999997</v>
      </c>
      <c r="O87" s="21" t="s">
        <v>111</v>
      </c>
      <c r="P87" s="21" t="s">
        <v>112</v>
      </c>
      <c r="Q87" s="21" t="s">
        <v>113</v>
      </c>
      <c r="R87" s="21" t="s">
        <v>111</v>
      </c>
      <c r="S87" s="24" t="s">
        <v>294</v>
      </c>
      <c r="T87" s="22" t="s">
        <v>294</v>
      </c>
      <c r="U87" s="22" t="s">
        <v>295</v>
      </c>
      <c r="V87" s="25">
        <v>42317</v>
      </c>
      <c r="W87" s="25">
        <v>42321</v>
      </c>
      <c r="X87" s="21">
        <v>39</v>
      </c>
      <c r="Y87" s="21">
        <v>4963.8599999999997</v>
      </c>
      <c r="Z87" s="21">
        <v>0</v>
      </c>
      <c r="AA87" s="25" t="s">
        <v>117</v>
      </c>
      <c r="AB87" s="26" t="s">
        <v>117</v>
      </c>
      <c r="AC87" s="26" t="s">
        <v>380</v>
      </c>
      <c r="AD87" s="24" t="s">
        <v>117</v>
      </c>
      <c r="AE87" s="27">
        <v>43145</v>
      </c>
      <c r="AF87" s="24" t="s">
        <v>123</v>
      </c>
      <c r="AG87" s="24">
        <v>2017</v>
      </c>
      <c r="AH87" s="28">
        <v>43154</v>
      </c>
      <c r="AI87" s="24" t="s">
        <v>118</v>
      </c>
      <c r="AJ87" s="24" t="s">
        <v>148</v>
      </c>
    </row>
    <row r="88" spans="1:36" ht="51" x14ac:dyDescent="0.2">
      <c r="A88" s="20">
        <v>2015</v>
      </c>
      <c r="B88" s="20" t="s">
        <v>283</v>
      </c>
      <c r="C88" s="21" t="s">
        <v>7</v>
      </c>
      <c r="D88" s="21" t="s">
        <v>217</v>
      </c>
      <c r="E88" s="22" t="s">
        <v>218</v>
      </c>
      <c r="F88" s="22" t="s">
        <v>218</v>
      </c>
      <c r="G88" s="21" t="s">
        <v>219</v>
      </c>
      <c r="H88" s="23" t="s">
        <v>220</v>
      </c>
      <c r="I88" s="23" t="s">
        <v>221</v>
      </c>
      <c r="J88" s="23" t="s">
        <v>222</v>
      </c>
      <c r="K88" s="21" t="s">
        <v>110</v>
      </c>
      <c r="L88" s="21" t="s">
        <v>11</v>
      </c>
      <c r="M88" s="21">
        <v>0</v>
      </c>
      <c r="N88" s="20">
        <v>6113.79</v>
      </c>
      <c r="O88" s="21" t="s">
        <v>111</v>
      </c>
      <c r="P88" s="21" t="s">
        <v>112</v>
      </c>
      <c r="Q88" s="21" t="s">
        <v>113</v>
      </c>
      <c r="R88" s="21" t="s">
        <v>111</v>
      </c>
      <c r="S88" s="24" t="s">
        <v>294</v>
      </c>
      <c r="T88" s="22" t="s">
        <v>294</v>
      </c>
      <c r="U88" s="22" t="s">
        <v>295</v>
      </c>
      <c r="V88" s="25">
        <v>42317</v>
      </c>
      <c r="W88" s="25">
        <v>42321</v>
      </c>
      <c r="X88" s="21">
        <v>40</v>
      </c>
      <c r="Y88" s="21">
        <v>6113.79</v>
      </c>
      <c r="Z88" s="21">
        <v>0</v>
      </c>
      <c r="AA88" s="25" t="s">
        <v>117</v>
      </c>
      <c r="AB88" s="26" t="s">
        <v>117</v>
      </c>
      <c r="AC88" s="26" t="s">
        <v>381</v>
      </c>
      <c r="AD88" s="24" t="s">
        <v>117</v>
      </c>
      <c r="AE88" s="27">
        <v>43145</v>
      </c>
      <c r="AF88" s="24" t="s">
        <v>123</v>
      </c>
      <c r="AG88" s="24">
        <v>2017</v>
      </c>
      <c r="AH88" s="28">
        <v>43154</v>
      </c>
      <c r="AI88" s="24" t="s">
        <v>118</v>
      </c>
      <c r="AJ88" s="24" t="s">
        <v>148</v>
      </c>
    </row>
    <row r="89" spans="1:36" ht="51" x14ac:dyDescent="0.2">
      <c r="A89" s="20">
        <v>2015</v>
      </c>
      <c r="B89" s="20" t="s">
        <v>283</v>
      </c>
      <c r="C89" s="21" t="s">
        <v>7</v>
      </c>
      <c r="D89" s="21" t="s">
        <v>249</v>
      </c>
      <c r="E89" s="22" t="s">
        <v>250</v>
      </c>
      <c r="F89" s="22" t="s">
        <v>250</v>
      </c>
      <c r="G89" s="21" t="s">
        <v>251</v>
      </c>
      <c r="H89" s="23" t="s">
        <v>252</v>
      </c>
      <c r="I89" s="23" t="s">
        <v>129</v>
      </c>
      <c r="J89" s="23" t="s">
        <v>253</v>
      </c>
      <c r="K89" s="21" t="s">
        <v>110</v>
      </c>
      <c r="L89" s="21" t="s">
        <v>11</v>
      </c>
      <c r="M89" s="21">
        <v>5</v>
      </c>
      <c r="N89" s="20">
        <f>3124.96+3124.98+3124.98+6249.96+3124.98</f>
        <v>18749.86</v>
      </c>
      <c r="O89" s="21" t="s">
        <v>111</v>
      </c>
      <c r="P89" s="21" t="s">
        <v>112</v>
      </c>
      <c r="Q89" s="21" t="s">
        <v>113</v>
      </c>
      <c r="R89" s="21" t="s">
        <v>111</v>
      </c>
      <c r="S89" s="24" t="s">
        <v>294</v>
      </c>
      <c r="T89" s="22" t="s">
        <v>294</v>
      </c>
      <c r="U89" s="22"/>
      <c r="V89" s="25">
        <v>42317</v>
      </c>
      <c r="W89" s="25">
        <v>42321</v>
      </c>
      <c r="X89" s="21">
        <v>41</v>
      </c>
      <c r="Y89" s="21">
        <v>18749.86</v>
      </c>
      <c r="Z89" s="21">
        <v>0</v>
      </c>
      <c r="AA89" s="25" t="s">
        <v>117</v>
      </c>
      <c r="AB89" s="26" t="s">
        <v>117</v>
      </c>
      <c r="AC89" s="26" t="s">
        <v>382</v>
      </c>
      <c r="AD89" s="24" t="s">
        <v>117</v>
      </c>
      <c r="AE89" s="27">
        <v>43145</v>
      </c>
      <c r="AF89" s="24" t="s">
        <v>123</v>
      </c>
      <c r="AG89" s="24">
        <v>2017</v>
      </c>
      <c r="AH89" s="28">
        <v>43154</v>
      </c>
      <c r="AI89" s="24" t="s">
        <v>118</v>
      </c>
      <c r="AJ89" s="24" t="s">
        <v>148</v>
      </c>
    </row>
    <row r="90" spans="1:36" ht="51" x14ac:dyDescent="0.2">
      <c r="A90" s="20">
        <v>2015</v>
      </c>
      <c r="B90" s="20" t="s">
        <v>283</v>
      </c>
      <c r="C90" s="21" t="s">
        <v>7</v>
      </c>
      <c r="D90" s="21" t="s">
        <v>285</v>
      </c>
      <c r="E90" s="22" t="s">
        <v>286</v>
      </c>
      <c r="F90" s="22" t="s">
        <v>286</v>
      </c>
      <c r="G90" s="21" t="s">
        <v>287</v>
      </c>
      <c r="H90" s="23" t="s">
        <v>288</v>
      </c>
      <c r="I90" s="23" t="s">
        <v>289</v>
      </c>
      <c r="J90" s="23" t="s">
        <v>290</v>
      </c>
      <c r="K90" s="21" t="s">
        <v>110</v>
      </c>
      <c r="L90" s="21" t="s">
        <v>11</v>
      </c>
      <c r="M90" s="21">
        <v>0</v>
      </c>
      <c r="N90" s="20">
        <v>458.62</v>
      </c>
      <c r="O90" s="21" t="s">
        <v>111</v>
      </c>
      <c r="P90" s="21" t="s">
        <v>112</v>
      </c>
      <c r="Q90" s="21" t="s">
        <v>113</v>
      </c>
      <c r="R90" s="21" t="s">
        <v>111</v>
      </c>
      <c r="S90" s="24" t="s">
        <v>190</v>
      </c>
      <c r="T90" s="22" t="s">
        <v>191</v>
      </c>
      <c r="U90" s="22" t="s">
        <v>192</v>
      </c>
      <c r="V90" s="25">
        <v>42193</v>
      </c>
      <c r="W90" s="25">
        <v>42193</v>
      </c>
      <c r="X90" s="21">
        <v>42</v>
      </c>
      <c r="Y90" s="21">
        <v>458.62</v>
      </c>
      <c r="Z90" s="21">
        <v>0</v>
      </c>
      <c r="AA90" s="25" t="s">
        <v>117</v>
      </c>
      <c r="AB90" s="26" t="s">
        <v>117</v>
      </c>
      <c r="AC90" s="26" t="s">
        <v>383</v>
      </c>
      <c r="AD90" s="24" t="s">
        <v>117</v>
      </c>
      <c r="AE90" s="27">
        <v>43145</v>
      </c>
      <c r="AF90" s="24" t="s">
        <v>123</v>
      </c>
      <c r="AG90" s="24">
        <v>2017</v>
      </c>
      <c r="AH90" s="28">
        <v>43154</v>
      </c>
      <c r="AI90" s="24" t="s">
        <v>118</v>
      </c>
      <c r="AJ90" s="24" t="s">
        <v>148</v>
      </c>
    </row>
    <row r="91" spans="1:36" ht="51" x14ac:dyDescent="0.2">
      <c r="A91" s="20">
        <v>2015</v>
      </c>
      <c r="B91" s="20" t="s">
        <v>283</v>
      </c>
      <c r="C91" s="21" t="s">
        <v>7</v>
      </c>
      <c r="D91" s="21" t="s">
        <v>217</v>
      </c>
      <c r="E91" s="22" t="s">
        <v>218</v>
      </c>
      <c r="F91" s="22" t="s">
        <v>218</v>
      </c>
      <c r="G91" s="21" t="s">
        <v>219</v>
      </c>
      <c r="H91" s="23" t="s">
        <v>220</v>
      </c>
      <c r="I91" s="23" t="s">
        <v>221</v>
      </c>
      <c r="J91" s="23" t="s">
        <v>222</v>
      </c>
      <c r="K91" s="21" t="s">
        <v>110</v>
      </c>
      <c r="L91" s="21" t="s">
        <v>11</v>
      </c>
      <c r="M91" s="21">
        <v>0</v>
      </c>
      <c r="N91" s="20">
        <v>358.11</v>
      </c>
      <c r="O91" s="21" t="s">
        <v>111</v>
      </c>
      <c r="P91" s="21" t="s">
        <v>112</v>
      </c>
      <c r="Q91" s="21" t="s">
        <v>113</v>
      </c>
      <c r="R91" s="21" t="s">
        <v>111</v>
      </c>
      <c r="S91" s="24" t="s">
        <v>294</v>
      </c>
      <c r="T91" s="22" t="s">
        <v>294</v>
      </c>
      <c r="U91" s="22" t="s">
        <v>295</v>
      </c>
      <c r="V91" s="25">
        <v>42317</v>
      </c>
      <c r="W91" s="25">
        <v>42321</v>
      </c>
      <c r="X91" s="21">
        <v>53</v>
      </c>
      <c r="Y91" s="21">
        <v>358.11</v>
      </c>
      <c r="Z91" s="21">
        <v>0</v>
      </c>
      <c r="AA91" s="25" t="s">
        <v>117</v>
      </c>
      <c r="AB91" s="26" t="s">
        <v>117</v>
      </c>
      <c r="AC91" s="26" t="s">
        <v>384</v>
      </c>
      <c r="AD91" s="24" t="s">
        <v>117</v>
      </c>
      <c r="AE91" s="27">
        <v>43145</v>
      </c>
      <c r="AF91" s="24" t="s">
        <v>123</v>
      </c>
      <c r="AG91" s="24">
        <v>2017</v>
      </c>
      <c r="AH91" s="28">
        <v>43154</v>
      </c>
      <c r="AI91" s="24" t="s">
        <v>118</v>
      </c>
      <c r="AJ91" s="24" t="s">
        <v>148</v>
      </c>
    </row>
    <row r="92" spans="1:36" ht="51" x14ac:dyDescent="0.2">
      <c r="A92" s="20">
        <v>2015</v>
      </c>
      <c r="B92" s="20" t="s">
        <v>283</v>
      </c>
      <c r="C92" s="21" t="s">
        <v>7</v>
      </c>
      <c r="D92" s="21" t="s">
        <v>170</v>
      </c>
      <c r="E92" s="22" t="s">
        <v>171</v>
      </c>
      <c r="F92" s="22" t="s">
        <v>171</v>
      </c>
      <c r="G92" s="21" t="s">
        <v>121</v>
      </c>
      <c r="H92" s="23" t="s">
        <v>172</v>
      </c>
      <c r="I92" s="23" t="s">
        <v>173</v>
      </c>
      <c r="J92" s="23" t="s">
        <v>174</v>
      </c>
      <c r="K92" s="21" t="s">
        <v>110</v>
      </c>
      <c r="L92" s="21" t="s">
        <v>11</v>
      </c>
      <c r="M92" s="21">
        <v>0</v>
      </c>
      <c r="N92" s="20">
        <f>1410.84+51.72+1036.21+603.45+174+103.44</f>
        <v>3379.6600000000003</v>
      </c>
      <c r="O92" s="21" t="s">
        <v>111</v>
      </c>
      <c r="P92" s="21" t="s">
        <v>112</v>
      </c>
      <c r="Q92" s="21" t="s">
        <v>113</v>
      </c>
      <c r="R92" s="21" t="s">
        <v>111</v>
      </c>
      <c r="S92" s="24" t="s">
        <v>157</v>
      </c>
      <c r="T92" s="22" t="s">
        <v>158</v>
      </c>
      <c r="U92" s="22" t="s">
        <v>296</v>
      </c>
      <c r="V92" s="25">
        <v>42327</v>
      </c>
      <c r="W92" s="25">
        <v>42328</v>
      </c>
      <c r="X92" s="21">
        <v>54</v>
      </c>
      <c r="Y92" s="21">
        <v>3379.66</v>
      </c>
      <c r="Z92" s="21">
        <v>0</v>
      </c>
      <c r="AA92" s="25" t="s">
        <v>117</v>
      </c>
      <c r="AB92" s="26" t="s">
        <v>117</v>
      </c>
      <c r="AC92" s="26" t="s">
        <v>385</v>
      </c>
      <c r="AD92" s="24" t="s">
        <v>117</v>
      </c>
      <c r="AE92" s="27">
        <v>43145</v>
      </c>
      <c r="AF92" s="24" t="s">
        <v>123</v>
      </c>
      <c r="AG92" s="24">
        <v>2017</v>
      </c>
      <c r="AH92" s="28">
        <v>43154</v>
      </c>
      <c r="AI92" s="24" t="s">
        <v>118</v>
      </c>
      <c r="AJ92" s="24" t="s">
        <v>148</v>
      </c>
    </row>
    <row r="93" spans="1:36" ht="51" x14ac:dyDescent="0.2">
      <c r="A93" s="20">
        <v>2015</v>
      </c>
      <c r="B93" s="20" t="s">
        <v>283</v>
      </c>
      <c r="C93" s="21" t="s">
        <v>7</v>
      </c>
      <c r="D93" s="21" t="s">
        <v>170</v>
      </c>
      <c r="E93" s="22" t="s">
        <v>171</v>
      </c>
      <c r="F93" s="22" t="s">
        <v>171</v>
      </c>
      <c r="G93" s="21" t="s">
        <v>121</v>
      </c>
      <c r="H93" s="23" t="s">
        <v>172</v>
      </c>
      <c r="I93" s="23" t="s">
        <v>173</v>
      </c>
      <c r="J93" s="23" t="s">
        <v>174</v>
      </c>
      <c r="K93" s="21" t="s">
        <v>110</v>
      </c>
      <c r="L93" s="21" t="s">
        <v>11</v>
      </c>
      <c r="M93" s="21">
        <v>5</v>
      </c>
      <c r="N93" s="20">
        <f>2068.97+2128.45+2128.45+787+4804.31+1857.32+1857.32+110+500+81.9</f>
        <v>16323.72</v>
      </c>
      <c r="O93" s="21" t="s">
        <v>111</v>
      </c>
      <c r="P93" s="21" t="s">
        <v>112</v>
      </c>
      <c r="Q93" s="21" t="s">
        <v>113</v>
      </c>
      <c r="R93" s="21" t="s">
        <v>111</v>
      </c>
      <c r="S93" s="24" t="s">
        <v>294</v>
      </c>
      <c r="T93" s="22" t="s">
        <v>294</v>
      </c>
      <c r="U93" s="22" t="s">
        <v>295</v>
      </c>
      <c r="V93" s="25">
        <v>42316</v>
      </c>
      <c r="W93" s="25">
        <v>42320</v>
      </c>
      <c r="X93" s="21">
        <v>55</v>
      </c>
      <c r="Y93" s="21">
        <v>16323.72</v>
      </c>
      <c r="Z93" s="21">
        <v>0</v>
      </c>
      <c r="AA93" s="25" t="s">
        <v>117</v>
      </c>
      <c r="AB93" s="26" t="s">
        <v>117</v>
      </c>
      <c r="AC93" s="26" t="s">
        <v>386</v>
      </c>
      <c r="AD93" s="24" t="s">
        <v>117</v>
      </c>
      <c r="AE93" s="27">
        <v>43145</v>
      </c>
      <c r="AF93" s="24" t="s">
        <v>123</v>
      </c>
      <c r="AG93" s="24">
        <v>2017</v>
      </c>
      <c r="AH93" s="28">
        <v>43154</v>
      </c>
      <c r="AI93" s="24" t="s">
        <v>118</v>
      </c>
      <c r="AJ93" s="24" t="s">
        <v>148</v>
      </c>
    </row>
    <row r="94" spans="1:36" ht="51" x14ac:dyDescent="0.2">
      <c r="A94" s="20">
        <v>2015</v>
      </c>
      <c r="B94" s="20" t="s">
        <v>283</v>
      </c>
      <c r="C94" s="21" t="s">
        <v>7</v>
      </c>
      <c r="D94" s="21" t="s">
        <v>152</v>
      </c>
      <c r="E94" s="22" t="s">
        <v>153</v>
      </c>
      <c r="F94" s="22" t="s">
        <v>153</v>
      </c>
      <c r="G94" s="21" t="s">
        <v>121</v>
      </c>
      <c r="H94" s="23" t="s">
        <v>154</v>
      </c>
      <c r="I94" s="23" t="s">
        <v>155</v>
      </c>
      <c r="J94" s="23" t="s">
        <v>156</v>
      </c>
      <c r="K94" s="21" t="s">
        <v>110</v>
      </c>
      <c r="L94" s="21" t="s">
        <v>11</v>
      </c>
      <c r="M94" s="21">
        <v>0</v>
      </c>
      <c r="N94" s="20">
        <f>2749.84+320</f>
        <v>3069.84</v>
      </c>
      <c r="O94" s="21" t="s">
        <v>111</v>
      </c>
      <c r="P94" s="21" t="s">
        <v>112</v>
      </c>
      <c r="Q94" s="21" t="s">
        <v>113</v>
      </c>
      <c r="R94" s="21" t="s">
        <v>111</v>
      </c>
      <c r="S94" s="24" t="s">
        <v>294</v>
      </c>
      <c r="T94" s="22" t="s">
        <v>294</v>
      </c>
      <c r="U94" s="22" t="s">
        <v>295</v>
      </c>
      <c r="V94" s="25">
        <v>42316</v>
      </c>
      <c r="W94" s="25">
        <v>42320</v>
      </c>
      <c r="X94" s="21">
        <v>56</v>
      </c>
      <c r="Y94" s="21">
        <v>3069.84</v>
      </c>
      <c r="Z94" s="21">
        <v>0</v>
      </c>
      <c r="AA94" s="25" t="s">
        <v>117</v>
      </c>
      <c r="AB94" s="26" t="s">
        <v>117</v>
      </c>
      <c r="AC94" s="26" t="s">
        <v>387</v>
      </c>
      <c r="AD94" s="24" t="s">
        <v>117</v>
      </c>
      <c r="AE94" s="27">
        <v>43145</v>
      </c>
      <c r="AF94" s="24" t="s">
        <v>123</v>
      </c>
      <c r="AG94" s="24">
        <v>2017</v>
      </c>
      <c r="AH94" s="28">
        <v>43154</v>
      </c>
      <c r="AI94" s="24" t="s">
        <v>118</v>
      </c>
      <c r="AJ94" s="24" t="s">
        <v>148</v>
      </c>
    </row>
    <row r="98" spans="1:36" ht="15" x14ac:dyDescent="0.2">
      <c r="A98" s="14" t="s">
        <v>13</v>
      </c>
      <c r="B98" s="14" t="s">
        <v>14</v>
      </c>
      <c r="C98" s="14" t="s">
        <v>15</v>
      </c>
      <c r="D98" s="18" t="s">
        <v>149</v>
      </c>
    </row>
    <row r="99" spans="1:36" ht="25.5" x14ac:dyDescent="0.2">
      <c r="A99" s="15" t="s">
        <v>16</v>
      </c>
      <c r="B99" s="15" t="s">
        <v>17</v>
      </c>
      <c r="C99" s="15" t="s">
        <v>16</v>
      </c>
      <c r="D99" s="19" t="s">
        <v>327</v>
      </c>
    </row>
    <row r="100" spans="1:36" ht="15" x14ac:dyDescent="0.2">
      <c r="A100" s="29" t="s">
        <v>64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29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29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29"/>
      <c r="AI100" s="30"/>
      <c r="AJ100" s="30"/>
    </row>
    <row r="101" spans="1:36" ht="38.25" x14ac:dyDescent="0.2">
      <c r="A101" s="16" t="s">
        <v>65</v>
      </c>
      <c r="B101" s="16" t="s">
        <v>66</v>
      </c>
      <c r="C101" s="16" t="s">
        <v>67</v>
      </c>
      <c r="D101" s="16" t="s">
        <v>68</v>
      </c>
      <c r="E101" s="16" t="s">
        <v>69</v>
      </c>
      <c r="F101" s="16" t="s">
        <v>70</v>
      </c>
      <c r="G101" s="16" t="s">
        <v>71</v>
      </c>
      <c r="H101" s="16" t="s">
        <v>72</v>
      </c>
      <c r="I101" s="16" t="s">
        <v>73</v>
      </c>
      <c r="J101" s="16" t="s">
        <v>74</v>
      </c>
      <c r="K101" s="17" t="s">
        <v>75</v>
      </c>
      <c r="L101" s="16" t="s">
        <v>76</v>
      </c>
      <c r="M101" s="16" t="s">
        <v>77</v>
      </c>
      <c r="N101" s="16" t="s">
        <v>78</v>
      </c>
      <c r="O101" s="16" t="s">
        <v>79</v>
      </c>
      <c r="P101" s="16" t="s">
        <v>80</v>
      </c>
      <c r="Q101" s="16" t="s">
        <v>81</v>
      </c>
      <c r="R101" s="16" t="s">
        <v>82</v>
      </c>
      <c r="S101" s="16" t="s">
        <v>83</v>
      </c>
      <c r="T101" s="16" t="s">
        <v>84</v>
      </c>
      <c r="U101" s="16" t="s">
        <v>85</v>
      </c>
      <c r="V101" s="17" t="s">
        <v>86</v>
      </c>
      <c r="W101" s="16" t="s">
        <v>87</v>
      </c>
      <c r="X101" s="16" t="s">
        <v>88</v>
      </c>
      <c r="Y101" s="16" t="s">
        <v>96</v>
      </c>
      <c r="Z101" s="16" t="s">
        <v>97</v>
      </c>
      <c r="AA101" s="16" t="s">
        <v>98</v>
      </c>
      <c r="AB101" s="16" t="s">
        <v>99</v>
      </c>
      <c r="AC101" s="16" t="s">
        <v>100</v>
      </c>
      <c r="AD101" s="16" t="s">
        <v>103</v>
      </c>
      <c r="AE101" s="16" t="s">
        <v>105</v>
      </c>
      <c r="AF101" s="16" t="s">
        <v>106</v>
      </c>
      <c r="AG101" s="17" t="s">
        <v>107</v>
      </c>
      <c r="AH101" s="16" t="s">
        <v>108</v>
      </c>
      <c r="AI101" s="16" t="s">
        <v>109</v>
      </c>
      <c r="AJ101" s="16" t="s">
        <v>147</v>
      </c>
    </row>
    <row r="102" spans="1:36" ht="51" x14ac:dyDescent="0.2">
      <c r="A102" s="20">
        <v>2015</v>
      </c>
      <c r="B102" s="20" t="s">
        <v>298</v>
      </c>
      <c r="C102" s="21" t="s">
        <v>7</v>
      </c>
      <c r="D102" s="21" t="s">
        <v>176</v>
      </c>
      <c r="E102" s="22" t="s">
        <v>177</v>
      </c>
      <c r="F102" s="22" t="s">
        <v>177</v>
      </c>
      <c r="G102" s="21" t="s">
        <v>178</v>
      </c>
      <c r="H102" s="23" t="s">
        <v>179</v>
      </c>
      <c r="I102" s="23" t="s">
        <v>180</v>
      </c>
      <c r="J102" s="23" t="s">
        <v>181</v>
      </c>
      <c r="K102" s="21" t="s">
        <v>110</v>
      </c>
      <c r="L102" s="21" t="s">
        <v>11</v>
      </c>
      <c r="M102" s="21">
        <v>1</v>
      </c>
      <c r="N102" s="20">
        <v>497.41</v>
      </c>
      <c r="O102" s="21" t="s">
        <v>111</v>
      </c>
      <c r="P102" s="21" t="s">
        <v>112</v>
      </c>
      <c r="Q102" s="21" t="s">
        <v>113</v>
      </c>
      <c r="R102" s="21" t="s">
        <v>111</v>
      </c>
      <c r="S102" s="24" t="s">
        <v>182</v>
      </c>
      <c r="T102" s="22" t="s">
        <v>182</v>
      </c>
      <c r="U102" s="22" t="s">
        <v>183</v>
      </c>
      <c r="V102" s="25">
        <v>42320</v>
      </c>
      <c r="W102" s="25">
        <v>42320</v>
      </c>
      <c r="X102" s="21">
        <v>15</v>
      </c>
      <c r="Y102" s="21">
        <v>497.41</v>
      </c>
      <c r="Z102" s="21">
        <v>0</v>
      </c>
      <c r="AA102" s="25" t="s">
        <v>117</v>
      </c>
      <c r="AB102" s="26" t="s">
        <v>117</v>
      </c>
      <c r="AC102" s="26" t="s">
        <v>388</v>
      </c>
      <c r="AD102" s="24" t="s">
        <v>117</v>
      </c>
      <c r="AE102" s="27">
        <v>43145</v>
      </c>
      <c r="AF102" s="24" t="s">
        <v>123</v>
      </c>
      <c r="AG102" s="24">
        <v>2017</v>
      </c>
      <c r="AH102" s="28">
        <v>43154</v>
      </c>
      <c r="AI102" s="24" t="s">
        <v>118</v>
      </c>
      <c r="AJ102" s="24" t="s">
        <v>148</v>
      </c>
    </row>
    <row r="103" spans="1:36" ht="51" x14ac:dyDescent="0.2">
      <c r="A103" s="20">
        <v>2015</v>
      </c>
      <c r="B103" s="20" t="s">
        <v>298</v>
      </c>
      <c r="C103" s="21" t="s">
        <v>7</v>
      </c>
      <c r="D103" s="21" t="s">
        <v>119</v>
      </c>
      <c r="E103" s="22" t="s">
        <v>120</v>
      </c>
      <c r="F103" s="22" t="s">
        <v>120</v>
      </c>
      <c r="G103" s="21" t="s">
        <v>121</v>
      </c>
      <c r="H103" s="23" t="s">
        <v>122</v>
      </c>
      <c r="I103" s="23" t="s">
        <v>115</v>
      </c>
      <c r="J103" s="23" t="s">
        <v>116</v>
      </c>
      <c r="K103" s="21" t="s">
        <v>110</v>
      </c>
      <c r="L103" s="21" t="s">
        <v>11</v>
      </c>
      <c r="M103" s="21">
        <v>0</v>
      </c>
      <c r="N103" s="20">
        <v>241.38</v>
      </c>
      <c r="O103" s="21" t="s">
        <v>111</v>
      </c>
      <c r="P103" s="21" t="s">
        <v>112</v>
      </c>
      <c r="Q103" s="21" t="s">
        <v>113</v>
      </c>
      <c r="R103" s="21" t="s">
        <v>111</v>
      </c>
      <c r="S103" s="24" t="s">
        <v>190</v>
      </c>
      <c r="T103" s="22" t="s">
        <v>143</v>
      </c>
      <c r="U103" s="22" t="s">
        <v>299</v>
      </c>
      <c r="V103" s="25">
        <v>42334</v>
      </c>
      <c r="W103" s="25">
        <v>42334</v>
      </c>
      <c r="X103" s="21">
        <v>16</v>
      </c>
      <c r="Y103" s="21">
        <v>241.38</v>
      </c>
      <c r="Z103" s="21">
        <v>0</v>
      </c>
      <c r="AA103" s="25" t="s">
        <v>117</v>
      </c>
      <c r="AB103" s="26" t="s">
        <v>117</v>
      </c>
      <c r="AC103" s="26" t="s">
        <v>389</v>
      </c>
      <c r="AD103" s="24" t="s">
        <v>117</v>
      </c>
      <c r="AE103" s="27">
        <v>43145</v>
      </c>
      <c r="AF103" s="24" t="s">
        <v>123</v>
      </c>
      <c r="AG103" s="24">
        <v>2017</v>
      </c>
      <c r="AH103" s="28">
        <v>43154</v>
      </c>
      <c r="AI103" s="24" t="s">
        <v>118</v>
      </c>
      <c r="AJ103" s="24" t="s">
        <v>148</v>
      </c>
    </row>
    <row r="104" spans="1:36" ht="51" x14ac:dyDescent="0.2">
      <c r="A104" s="20">
        <v>2015</v>
      </c>
      <c r="B104" s="20" t="s">
        <v>298</v>
      </c>
      <c r="C104" s="21" t="s">
        <v>7</v>
      </c>
      <c r="D104" s="21" t="s">
        <v>270</v>
      </c>
      <c r="E104" s="22" t="s">
        <v>271</v>
      </c>
      <c r="F104" s="22" t="s">
        <v>271</v>
      </c>
      <c r="G104" s="21" t="s">
        <v>272</v>
      </c>
      <c r="H104" s="23" t="s">
        <v>273</v>
      </c>
      <c r="I104" s="23" t="s">
        <v>274</v>
      </c>
      <c r="J104" s="23" t="s">
        <v>163</v>
      </c>
      <c r="K104" s="21" t="s">
        <v>110</v>
      </c>
      <c r="L104" s="21" t="s">
        <v>11</v>
      </c>
      <c r="M104" s="21">
        <v>0</v>
      </c>
      <c r="N104" s="20">
        <f>436+249.17+272.42+599.57</f>
        <v>1557.1599999999999</v>
      </c>
      <c r="O104" s="21" t="s">
        <v>111</v>
      </c>
      <c r="P104" s="21" t="s">
        <v>112</v>
      </c>
      <c r="Q104" s="21" t="s">
        <v>113</v>
      </c>
      <c r="R104" s="21" t="s">
        <v>111</v>
      </c>
      <c r="S104" s="24" t="s">
        <v>190</v>
      </c>
      <c r="T104" s="22" t="s">
        <v>191</v>
      </c>
      <c r="U104" s="22" t="s">
        <v>275</v>
      </c>
      <c r="V104" s="25">
        <v>42333</v>
      </c>
      <c r="W104" s="25">
        <v>42333</v>
      </c>
      <c r="X104" s="21">
        <v>17</v>
      </c>
      <c r="Y104" s="21">
        <v>1557.16</v>
      </c>
      <c r="Z104" s="21">
        <v>0</v>
      </c>
      <c r="AA104" s="25" t="s">
        <v>117</v>
      </c>
      <c r="AB104" s="26" t="s">
        <v>117</v>
      </c>
      <c r="AC104" s="26" t="s">
        <v>390</v>
      </c>
      <c r="AD104" s="24" t="s">
        <v>117</v>
      </c>
      <c r="AE104" s="27">
        <v>43145</v>
      </c>
      <c r="AF104" s="24" t="s">
        <v>123</v>
      </c>
      <c r="AG104" s="24">
        <v>2017</v>
      </c>
      <c r="AH104" s="28">
        <v>43154</v>
      </c>
      <c r="AI104" s="24" t="s">
        <v>118</v>
      </c>
      <c r="AJ104" s="24" t="s">
        <v>148</v>
      </c>
    </row>
    <row r="105" spans="1:36" ht="51" x14ac:dyDescent="0.2">
      <c r="A105" s="20">
        <v>2015</v>
      </c>
      <c r="B105" s="20" t="s">
        <v>298</v>
      </c>
      <c r="C105" s="21" t="s">
        <v>7</v>
      </c>
      <c r="D105" s="21" t="s">
        <v>270</v>
      </c>
      <c r="E105" s="22" t="s">
        <v>271</v>
      </c>
      <c r="F105" s="22" t="s">
        <v>271</v>
      </c>
      <c r="G105" s="21" t="s">
        <v>272</v>
      </c>
      <c r="H105" s="23" t="s">
        <v>273</v>
      </c>
      <c r="I105" s="23" t="s">
        <v>274</v>
      </c>
      <c r="J105" s="23" t="s">
        <v>163</v>
      </c>
      <c r="K105" s="21" t="s">
        <v>110</v>
      </c>
      <c r="L105" s="21" t="s">
        <v>11</v>
      </c>
      <c r="M105" s="21">
        <v>0</v>
      </c>
      <c r="N105" s="20">
        <f>760.34+498.28+311.46+250+293.98</f>
        <v>2114.06</v>
      </c>
      <c r="O105" s="21" t="s">
        <v>111</v>
      </c>
      <c r="P105" s="21" t="s">
        <v>112</v>
      </c>
      <c r="Q105" s="21" t="s">
        <v>113</v>
      </c>
      <c r="R105" s="21" t="s">
        <v>111</v>
      </c>
      <c r="S105" s="24" t="s">
        <v>190</v>
      </c>
      <c r="T105" s="22" t="s">
        <v>191</v>
      </c>
      <c r="U105" s="22" t="s">
        <v>275</v>
      </c>
      <c r="V105" s="25">
        <v>42318</v>
      </c>
      <c r="W105" s="25">
        <v>42318</v>
      </c>
      <c r="X105" s="21">
        <v>18</v>
      </c>
      <c r="Y105" s="21">
        <v>2114.06</v>
      </c>
      <c r="Z105" s="21">
        <v>0</v>
      </c>
      <c r="AA105" s="25" t="s">
        <v>117</v>
      </c>
      <c r="AB105" s="26" t="s">
        <v>117</v>
      </c>
      <c r="AC105" s="26" t="s">
        <v>391</v>
      </c>
      <c r="AD105" s="24" t="s">
        <v>117</v>
      </c>
      <c r="AE105" s="27">
        <v>43145</v>
      </c>
      <c r="AF105" s="24" t="s">
        <v>123</v>
      </c>
      <c r="AG105" s="24">
        <v>2017</v>
      </c>
      <c r="AH105" s="28">
        <v>43154</v>
      </c>
      <c r="AI105" s="24" t="s">
        <v>118</v>
      </c>
      <c r="AJ105" s="24" t="s">
        <v>148</v>
      </c>
    </row>
    <row r="106" spans="1:36" ht="51" x14ac:dyDescent="0.2">
      <c r="A106" s="20">
        <v>2015</v>
      </c>
      <c r="B106" s="20" t="s">
        <v>298</v>
      </c>
      <c r="C106" s="21" t="s">
        <v>7</v>
      </c>
      <c r="D106" s="21" t="s">
        <v>270</v>
      </c>
      <c r="E106" s="22" t="s">
        <v>271</v>
      </c>
      <c r="F106" s="22" t="s">
        <v>271</v>
      </c>
      <c r="G106" s="21" t="s">
        <v>272</v>
      </c>
      <c r="H106" s="23" t="s">
        <v>273</v>
      </c>
      <c r="I106" s="23" t="s">
        <v>274</v>
      </c>
      <c r="J106" s="23" t="s">
        <v>163</v>
      </c>
      <c r="K106" s="21" t="s">
        <v>110</v>
      </c>
      <c r="L106" s="21" t="s">
        <v>11</v>
      </c>
      <c r="M106" s="21">
        <v>0</v>
      </c>
      <c r="N106" s="20">
        <f>74.94+369+526.61+319.4</f>
        <v>1289.9499999999998</v>
      </c>
      <c r="O106" s="21" t="s">
        <v>111</v>
      </c>
      <c r="P106" s="21" t="s">
        <v>112</v>
      </c>
      <c r="Q106" s="21" t="s">
        <v>113</v>
      </c>
      <c r="R106" s="21" t="s">
        <v>111</v>
      </c>
      <c r="S106" s="24" t="s">
        <v>190</v>
      </c>
      <c r="T106" s="22" t="s">
        <v>191</v>
      </c>
      <c r="U106" s="22" t="s">
        <v>275</v>
      </c>
      <c r="V106" s="25">
        <v>42339</v>
      </c>
      <c r="W106" s="25">
        <v>42339</v>
      </c>
      <c r="X106" s="21">
        <v>20</v>
      </c>
      <c r="Y106" s="21">
        <v>1289.95</v>
      </c>
      <c r="Z106" s="21">
        <v>0</v>
      </c>
      <c r="AA106" s="25" t="s">
        <v>117</v>
      </c>
      <c r="AB106" s="26" t="s">
        <v>117</v>
      </c>
      <c r="AC106" s="26" t="s">
        <v>392</v>
      </c>
      <c r="AD106" s="24" t="s">
        <v>117</v>
      </c>
      <c r="AE106" s="27">
        <v>43145</v>
      </c>
      <c r="AF106" s="24" t="s">
        <v>123</v>
      </c>
      <c r="AG106" s="24">
        <v>2017</v>
      </c>
      <c r="AH106" s="28">
        <v>43154</v>
      </c>
      <c r="AI106" s="24" t="s">
        <v>118</v>
      </c>
      <c r="AJ106" s="24" t="s">
        <v>148</v>
      </c>
    </row>
    <row r="107" spans="1:36" ht="51" x14ac:dyDescent="0.2">
      <c r="A107" s="20">
        <v>2015</v>
      </c>
      <c r="B107" s="20" t="s">
        <v>298</v>
      </c>
      <c r="C107" s="21" t="s">
        <v>7</v>
      </c>
      <c r="D107" s="21" t="s">
        <v>270</v>
      </c>
      <c r="E107" s="22" t="s">
        <v>271</v>
      </c>
      <c r="F107" s="22" t="s">
        <v>271</v>
      </c>
      <c r="G107" s="21" t="s">
        <v>272</v>
      </c>
      <c r="H107" s="23" t="s">
        <v>273</v>
      </c>
      <c r="I107" s="23" t="s">
        <v>274</v>
      </c>
      <c r="J107" s="23" t="s">
        <v>163</v>
      </c>
      <c r="K107" s="21" t="s">
        <v>110</v>
      </c>
      <c r="L107" s="21" t="s">
        <v>11</v>
      </c>
      <c r="M107" s="21">
        <v>0</v>
      </c>
      <c r="N107" s="20">
        <f>498.49+311.46+323.28+509.06</f>
        <v>1642.29</v>
      </c>
      <c r="O107" s="21" t="s">
        <v>111</v>
      </c>
      <c r="P107" s="21" t="s">
        <v>112</v>
      </c>
      <c r="Q107" s="21" t="s">
        <v>113</v>
      </c>
      <c r="R107" s="21" t="s">
        <v>111</v>
      </c>
      <c r="S107" s="24" t="s">
        <v>190</v>
      </c>
      <c r="T107" s="22" t="s">
        <v>191</v>
      </c>
      <c r="U107" s="22" t="s">
        <v>275</v>
      </c>
      <c r="V107" s="25">
        <v>42352</v>
      </c>
      <c r="W107" s="25">
        <v>42352</v>
      </c>
      <c r="X107" s="21">
        <v>21</v>
      </c>
      <c r="Y107" s="21">
        <v>1642.29</v>
      </c>
      <c r="Z107" s="21">
        <v>0</v>
      </c>
      <c r="AA107" s="25" t="s">
        <v>117</v>
      </c>
      <c r="AB107" s="26" t="s">
        <v>117</v>
      </c>
      <c r="AC107" s="26" t="s">
        <v>393</v>
      </c>
      <c r="AD107" s="24" t="s">
        <v>117</v>
      </c>
      <c r="AE107" s="27">
        <v>43145</v>
      </c>
      <c r="AF107" s="24" t="s">
        <v>123</v>
      </c>
      <c r="AG107" s="24">
        <v>2017</v>
      </c>
      <c r="AH107" s="28">
        <v>43154</v>
      </c>
      <c r="AI107" s="24" t="s">
        <v>118</v>
      </c>
      <c r="AJ107" s="24" t="s">
        <v>148</v>
      </c>
    </row>
    <row r="108" spans="1:36" ht="51" x14ac:dyDescent="0.2">
      <c r="A108" s="20">
        <v>2015</v>
      </c>
      <c r="B108" s="20" t="s">
        <v>298</v>
      </c>
      <c r="C108" s="21" t="s">
        <v>7</v>
      </c>
      <c r="D108" s="21" t="s">
        <v>270</v>
      </c>
      <c r="E108" s="22" t="s">
        <v>271</v>
      </c>
      <c r="F108" s="22" t="s">
        <v>271</v>
      </c>
      <c r="G108" s="21" t="s">
        <v>272</v>
      </c>
      <c r="H108" s="23" t="s">
        <v>273</v>
      </c>
      <c r="I108" s="23" t="s">
        <v>274</v>
      </c>
      <c r="J108" s="23" t="s">
        <v>163</v>
      </c>
      <c r="K108" s="21" t="s">
        <v>110</v>
      </c>
      <c r="L108" s="21" t="s">
        <v>11</v>
      </c>
      <c r="M108" s="21">
        <v>0</v>
      </c>
      <c r="N108" s="20">
        <f>120+250+429.21</f>
        <v>799.21</v>
      </c>
      <c r="O108" s="21" t="s">
        <v>111</v>
      </c>
      <c r="P108" s="21" t="s">
        <v>112</v>
      </c>
      <c r="Q108" s="21" t="s">
        <v>113</v>
      </c>
      <c r="R108" s="21" t="s">
        <v>111</v>
      </c>
      <c r="S108" s="24" t="s">
        <v>190</v>
      </c>
      <c r="T108" s="22" t="s">
        <v>143</v>
      </c>
      <c r="U108" s="22" t="s">
        <v>275</v>
      </c>
      <c r="V108" s="25">
        <v>42353</v>
      </c>
      <c r="W108" s="25">
        <v>42353</v>
      </c>
      <c r="X108" s="21">
        <v>22</v>
      </c>
      <c r="Y108" s="21">
        <v>799.21</v>
      </c>
      <c r="Z108" s="21">
        <v>0</v>
      </c>
      <c r="AA108" s="25" t="s">
        <v>117</v>
      </c>
      <c r="AB108" s="26" t="s">
        <v>117</v>
      </c>
      <c r="AC108" s="26" t="s">
        <v>394</v>
      </c>
      <c r="AD108" s="24" t="s">
        <v>117</v>
      </c>
      <c r="AE108" s="27">
        <v>43145</v>
      </c>
      <c r="AF108" s="24" t="s">
        <v>123</v>
      </c>
      <c r="AG108" s="24">
        <v>2017</v>
      </c>
      <c r="AH108" s="28">
        <v>43154</v>
      </c>
      <c r="AI108" s="24" t="s">
        <v>118</v>
      </c>
      <c r="AJ108" s="24" t="s">
        <v>148</v>
      </c>
    </row>
    <row r="109" spans="1:36" ht="51" x14ac:dyDescent="0.2">
      <c r="A109" s="20">
        <v>2015</v>
      </c>
      <c r="B109" s="20" t="s">
        <v>298</v>
      </c>
      <c r="C109" s="21" t="s">
        <v>7</v>
      </c>
      <c r="D109" s="21" t="s">
        <v>300</v>
      </c>
      <c r="E109" s="22" t="s">
        <v>301</v>
      </c>
      <c r="F109" s="22" t="s">
        <v>301</v>
      </c>
      <c r="G109" s="21" t="s">
        <v>302</v>
      </c>
      <c r="H109" s="23" t="s">
        <v>303</v>
      </c>
      <c r="I109" s="23" t="s">
        <v>304</v>
      </c>
      <c r="J109" s="23" t="s">
        <v>305</v>
      </c>
      <c r="K109" s="21" t="s">
        <v>110</v>
      </c>
      <c r="L109" s="21" t="s">
        <v>11</v>
      </c>
      <c r="M109" s="21">
        <v>0</v>
      </c>
      <c r="N109" s="20">
        <f>1369.75+259.91+558.62</f>
        <v>2188.2800000000002</v>
      </c>
      <c r="O109" s="21" t="s">
        <v>111</v>
      </c>
      <c r="P109" s="21" t="s">
        <v>112</v>
      </c>
      <c r="Q109" s="21" t="s">
        <v>113</v>
      </c>
      <c r="R109" s="21" t="s">
        <v>111</v>
      </c>
      <c r="S109" s="24" t="s">
        <v>157</v>
      </c>
      <c r="T109" s="22" t="s">
        <v>158</v>
      </c>
      <c r="U109" s="22" t="s">
        <v>306</v>
      </c>
      <c r="V109" s="25">
        <v>42327</v>
      </c>
      <c r="W109" s="25">
        <v>42328</v>
      </c>
      <c r="X109" s="21">
        <v>43</v>
      </c>
      <c r="Y109" s="21">
        <f>2188.28</f>
        <v>2188.2800000000002</v>
      </c>
      <c r="Z109" s="21">
        <v>0</v>
      </c>
      <c r="AA109" s="25" t="s">
        <v>117</v>
      </c>
      <c r="AB109" s="26" t="s">
        <v>117</v>
      </c>
      <c r="AC109" s="26" t="s">
        <v>395</v>
      </c>
      <c r="AD109" s="24" t="s">
        <v>117</v>
      </c>
      <c r="AE109" s="27">
        <v>43145</v>
      </c>
      <c r="AF109" s="24" t="s">
        <v>123</v>
      </c>
      <c r="AG109" s="24">
        <v>2017</v>
      </c>
      <c r="AH109" s="28">
        <v>43154</v>
      </c>
      <c r="AI109" s="24" t="s">
        <v>118</v>
      </c>
      <c r="AJ109" s="24" t="s">
        <v>148</v>
      </c>
    </row>
    <row r="110" spans="1:36" ht="51" x14ac:dyDescent="0.2">
      <c r="A110" s="20">
        <v>2015</v>
      </c>
      <c r="B110" s="20" t="s">
        <v>298</v>
      </c>
      <c r="C110" s="21" t="s">
        <v>7</v>
      </c>
      <c r="D110" s="21" t="s">
        <v>307</v>
      </c>
      <c r="E110" s="22" t="s">
        <v>308</v>
      </c>
      <c r="F110" s="22" t="s">
        <v>308</v>
      </c>
      <c r="G110" s="21" t="s">
        <v>136</v>
      </c>
      <c r="H110" s="23" t="s">
        <v>309</v>
      </c>
      <c r="I110" s="23" t="s">
        <v>310</v>
      </c>
      <c r="J110" s="23" t="s">
        <v>174</v>
      </c>
      <c r="K110" s="21" t="s">
        <v>110</v>
      </c>
      <c r="L110" s="21" t="s">
        <v>11</v>
      </c>
      <c r="M110" s="21">
        <v>0</v>
      </c>
      <c r="N110" s="20">
        <f>775.86+334.48+156.9+770+110+222.76</f>
        <v>2370</v>
      </c>
      <c r="O110" s="21" t="s">
        <v>111</v>
      </c>
      <c r="P110" s="21" t="s">
        <v>112</v>
      </c>
      <c r="Q110" s="21" t="s">
        <v>113</v>
      </c>
      <c r="R110" s="21" t="s">
        <v>111</v>
      </c>
      <c r="S110" s="24" t="s">
        <v>294</v>
      </c>
      <c r="T110" s="22" t="s">
        <v>294</v>
      </c>
      <c r="U110" s="22" t="s">
        <v>295</v>
      </c>
      <c r="V110" s="25">
        <v>42316</v>
      </c>
      <c r="W110" s="25">
        <v>42321</v>
      </c>
      <c r="X110" s="21">
        <v>44</v>
      </c>
      <c r="Y110" s="21">
        <v>2370</v>
      </c>
      <c r="Z110" s="21">
        <v>0</v>
      </c>
      <c r="AA110" s="25" t="s">
        <v>117</v>
      </c>
      <c r="AB110" s="26" t="s">
        <v>117</v>
      </c>
      <c r="AC110" s="26" t="s">
        <v>396</v>
      </c>
      <c r="AD110" s="24" t="s">
        <v>117</v>
      </c>
      <c r="AE110" s="27">
        <v>43145</v>
      </c>
      <c r="AF110" s="24" t="s">
        <v>123</v>
      </c>
      <c r="AG110" s="24">
        <v>2017</v>
      </c>
      <c r="AH110" s="28">
        <v>43154</v>
      </c>
      <c r="AI110" s="24" t="s">
        <v>118</v>
      </c>
      <c r="AJ110" s="24" t="s">
        <v>148</v>
      </c>
    </row>
    <row r="111" spans="1:36" ht="51" x14ac:dyDescent="0.2">
      <c r="A111" s="20">
        <v>2015</v>
      </c>
      <c r="B111" s="20" t="s">
        <v>298</v>
      </c>
      <c r="C111" s="21" t="s">
        <v>7</v>
      </c>
      <c r="D111" s="21" t="s">
        <v>152</v>
      </c>
      <c r="E111" s="22" t="s">
        <v>153</v>
      </c>
      <c r="F111" s="22" t="s">
        <v>153</v>
      </c>
      <c r="G111" s="21" t="s">
        <v>121</v>
      </c>
      <c r="H111" s="23" t="s">
        <v>154</v>
      </c>
      <c r="I111" s="23" t="s">
        <v>155</v>
      </c>
      <c r="J111" s="23" t="s">
        <v>156</v>
      </c>
      <c r="K111" s="21" t="s">
        <v>110</v>
      </c>
      <c r="L111" s="21" t="s">
        <v>11</v>
      </c>
      <c r="M111" s="21">
        <v>0</v>
      </c>
      <c r="N111" s="20">
        <f>371.55+1050.87</f>
        <v>1422.4199999999998</v>
      </c>
      <c r="O111" s="21" t="s">
        <v>111</v>
      </c>
      <c r="P111" s="21" t="s">
        <v>112</v>
      </c>
      <c r="Q111" s="21" t="s">
        <v>113</v>
      </c>
      <c r="R111" s="21" t="s">
        <v>111</v>
      </c>
      <c r="S111" s="24" t="s">
        <v>157</v>
      </c>
      <c r="T111" s="22" t="s">
        <v>158</v>
      </c>
      <c r="U111" s="22" t="s">
        <v>166</v>
      </c>
      <c r="V111" s="25">
        <v>42317</v>
      </c>
      <c r="W111" s="25">
        <v>42317</v>
      </c>
      <c r="X111" s="21">
        <v>45</v>
      </c>
      <c r="Y111" s="21">
        <v>1422.42</v>
      </c>
      <c r="Z111" s="21">
        <v>0</v>
      </c>
      <c r="AA111" s="25" t="s">
        <v>117</v>
      </c>
      <c r="AB111" s="26" t="s">
        <v>117</v>
      </c>
      <c r="AC111" s="26" t="s">
        <v>397</v>
      </c>
      <c r="AD111" s="24" t="s">
        <v>117</v>
      </c>
      <c r="AE111" s="27">
        <v>43145</v>
      </c>
      <c r="AF111" s="24" t="s">
        <v>123</v>
      </c>
      <c r="AG111" s="24">
        <v>2017</v>
      </c>
      <c r="AH111" s="28">
        <v>43154</v>
      </c>
      <c r="AI111" s="24" t="s">
        <v>118</v>
      </c>
      <c r="AJ111" s="24" t="s">
        <v>148</v>
      </c>
    </row>
    <row r="112" spans="1:36" ht="51" x14ac:dyDescent="0.2">
      <c r="A112" s="20">
        <v>2015</v>
      </c>
      <c r="B112" s="20" t="s">
        <v>298</v>
      </c>
      <c r="C112" s="21" t="s">
        <v>7</v>
      </c>
      <c r="D112" s="21" t="s">
        <v>227</v>
      </c>
      <c r="E112" s="22" t="s">
        <v>228</v>
      </c>
      <c r="F112" s="22" t="s">
        <v>228</v>
      </c>
      <c r="G112" s="21" t="s">
        <v>229</v>
      </c>
      <c r="H112" s="23" t="s">
        <v>230</v>
      </c>
      <c r="I112" s="23" t="s">
        <v>231</v>
      </c>
      <c r="J112" s="23" t="s">
        <v>232</v>
      </c>
      <c r="K112" s="21" t="s">
        <v>110</v>
      </c>
      <c r="L112" s="21" t="s">
        <v>11</v>
      </c>
      <c r="M112" s="21">
        <v>0</v>
      </c>
      <c r="N112" s="20">
        <f>70.69+235.35+110+121+209+135+707.99</f>
        <v>1589.03</v>
      </c>
      <c r="O112" s="21" t="s">
        <v>111</v>
      </c>
      <c r="P112" s="21" t="s">
        <v>112</v>
      </c>
      <c r="Q112" s="21" t="s">
        <v>113</v>
      </c>
      <c r="R112" s="21" t="s">
        <v>111</v>
      </c>
      <c r="S112" s="24" t="s">
        <v>294</v>
      </c>
      <c r="T112" s="22" t="s">
        <v>294</v>
      </c>
      <c r="U112" s="22" t="s">
        <v>295</v>
      </c>
      <c r="V112" s="25">
        <v>42317</v>
      </c>
      <c r="W112" s="25">
        <v>42321</v>
      </c>
      <c r="X112" s="21">
        <v>46</v>
      </c>
      <c r="Y112" s="21">
        <v>1589.03</v>
      </c>
      <c r="Z112" s="21">
        <v>0</v>
      </c>
      <c r="AA112" s="25" t="s">
        <v>216</v>
      </c>
      <c r="AB112" s="26" t="s">
        <v>399</v>
      </c>
      <c r="AC112" s="26" t="s">
        <v>398</v>
      </c>
      <c r="AD112" s="24" t="s">
        <v>117</v>
      </c>
      <c r="AE112" s="27">
        <v>43145</v>
      </c>
      <c r="AF112" s="24" t="s">
        <v>123</v>
      </c>
      <c r="AG112" s="24">
        <v>2017</v>
      </c>
      <c r="AH112" s="28">
        <v>43154</v>
      </c>
      <c r="AI112" s="24" t="s">
        <v>118</v>
      </c>
      <c r="AJ112" s="24" t="s">
        <v>148</v>
      </c>
    </row>
    <row r="113" spans="1:36" ht="51" x14ac:dyDescent="0.2">
      <c r="A113" s="20">
        <v>2015</v>
      </c>
      <c r="B113" s="20" t="s">
        <v>298</v>
      </c>
      <c r="C113" s="21" t="s">
        <v>7</v>
      </c>
      <c r="D113" s="21" t="s">
        <v>249</v>
      </c>
      <c r="E113" s="22" t="s">
        <v>250</v>
      </c>
      <c r="F113" s="22" t="s">
        <v>250</v>
      </c>
      <c r="G113" s="21" t="s">
        <v>251</v>
      </c>
      <c r="H113" s="23" t="s">
        <v>252</v>
      </c>
      <c r="I113" s="23" t="s">
        <v>129</v>
      </c>
      <c r="J113" s="23" t="s">
        <v>253</v>
      </c>
      <c r="K113" s="21" t="s">
        <v>110</v>
      </c>
      <c r="L113" s="21" t="s">
        <v>11</v>
      </c>
      <c r="M113" s="21">
        <v>0</v>
      </c>
      <c r="N113" s="20">
        <f>103.45+12.4+25+15.8+251.08+265.38+286+200+110+120+104.5+620.5</f>
        <v>2114.11</v>
      </c>
      <c r="O113" s="21" t="s">
        <v>111</v>
      </c>
      <c r="P113" s="21" t="s">
        <v>112</v>
      </c>
      <c r="Q113" s="21" t="s">
        <v>113</v>
      </c>
      <c r="R113" s="21" t="s">
        <v>111</v>
      </c>
      <c r="S113" s="24" t="s">
        <v>294</v>
      </c>
      <c r="T113" s="22" t="s">
        <v>294</v>
      </c>
      <c r="U113" s="22" t="s">
        <v>295</v>
      </c>
      <c r="V113" s="25">
        <v>42316</v>
      </c>
      <c r="W113" s="25">
        <v>42321</v>
      </c>
      <c r="X113" s="21">
        <v>47</v>
      </c>
      <c r="Y113" s="21">
        <v>2114.11</v>
      </c>
      <c r="Z113" s="21">
        <v>0</v>
      </c>
      <c r="AA113" s="25" t="s">
        <v>216</v>
      </c>
      <c r="AB113" s="26" t="s">
        <v>400</v>
      </c>
      <c r="AC113" s="26" t="s">
        <v>401</v>
      </c>
      <c r="AD113" s="24" t="s">
        <v>117</v>
      </c>
      <c r="AE113" s="27">
        <v>43145</v>
      </c>
      <c r="AF113" s="24" t="s">
        <v>123</v>
      </c>
      <c r="AG113" s="24">
        <v>2017</v>
      </c>
      <c r="AH113" s="28">
        <v>43154</v>
      </c>
      <c r="AI113" s="24" t="s">
        <v>118</v>
      </c>
      <c r="AJ113" s="24" t="s">
        <v>148</v>
      </c>
    </row>
    <row r="114" spans="1:36" ht="51" x14ac:dyDescent="0.2">
      <c r="A114" s="20">
        <v>2015</v>
      </c>
      <c r="B114" s="20" t="s">
        <v>298</v>
      </c>
      <c r="C114" s="21" t="s">
        <v>7</v>
      </c>
      <c r="D114" s="21" t="s">
        <v>265</v>
      </c>
      <c r="E114" s="22" t="s">
        <v>266</v>
      </c>
      <c r="F114" s="22" t="s">
        <v>266</v>
      </c>
      <c r="G114" s="21" t="s">
        <v>195</v>
      </c>
      <c r="H114" s="23" t="s">
        <v>267</v>
      </c>
      <c r="I114" s="23" t="s">
        <v>268</v>
      </c>
      <c r="J114" s="23" t="s">
        <v>116</v>
      </c>
      <c r="K114" s="21" t="s">
        <v>110</v>
      </c>
      <c r="L114" s="21" t="s">
        <v>11</v>
      </c>
      <c r="M114" s="21">
        <v>0</v>
      </c>
      <c r="N114" s="20">
        <f>460+133.62+550+127.6+116.38</f>
        <v>1387.6</v>
      </c>
      <c r="O114" s="21" t="s">
        <v>111</v>
      </c>
      <c r="P114" s="21" t="s">
        <v>112</v>
      </c>
      <c r="Q114" s="21" t="s">
        <v>113</v>
      </c>
      <c r="R114" s="21" t="s">
        <v>111</v>
      </c>
      <c r="S114" s="24" t="s">
        <v>294</v>
      </c>
      <c r="T114" s="22" t="s">
        <v>294</v>
      </c>
      <c r="U114" s="22" t="s">
        <v>295</v>
      </c>
      <c r="V114" s="25">
        <v>42317</v>
      </c>
      <c r="W114" s="25">
        <v>42320</v>
      </c>
      <c r="X114" s="21">
        <v>48</v>
      </c>
      <c r="Y114" s="21">
        <v>1387.6</v>
      </c>
      <c r="Z114" s="21">
        <v>0</v>
      </c>
      <c r="AA114" s="25">
        <v>42328</v>
      </c>
      <c r="AB114" s="26" t="s">
        <v>402</v>
      </c>
      <c r="AC114" s="26" t="s">
        <v>403</v>
      </c>
      <c r="AD114" s="24" t="s">
        <v>117</v>
      </c>
      <c r="AE114" s="27">
        <v>43145</v>
      </c>
      <c r="AF114" s="24" t="s">
        <v>123</v>
      </c>
      <c r="AG114" s="24">
        <v>2017</v>
      </c>
      <c r="AH114" s="28">
        <v>43154</v>
      </c>
      <c r="AI114" s="24" t="s">
        <v>118</v>
      </c>
      <c r="AJ114" s="24" t="s">
        <v>148</v>
      </c>
    </row>
    <row r="115" spans="1:36" ht="51" x14ac:dyDescent="0.2">
      <c r="A115" s="20">
        <v>2015</v>
      </c>
      <c r="B115" s="20" t="s">
        <v>298</v>
      </c>
      <c r="C115" s="21" t="s">
        <v>7</v>
      </c>
      <c r="D115" s="21" t="s">
        <v>233</v>
      </c>
      <c r="E115" s="22" t="s">
        <v>234</v>
      </c>
      <c r="F115" s="22" t="s">
        <v>234</v>
      </c>
      <c r="G115" s="21" t="s">
        <v>311</v>
      </c>
      <c r="H115" s="23" t="s">
        <v>312</v>
      </c>
      <c r="I115" s="23" t="s">
        <v>221</v>
      </c>
      <c r="J115" s="23" t="s">
        <v>313</v>
      </c>
      <c r="K115" s="21" t="s">
        <v>110</v>
      </c>
      <c r="L115" s="21" t="s">
        <v>11</v>
      </c>
      <c r="M115" s="21">
        <v>0</v>
      </c>
      <c r="N115" s="20">
        <f>133.62+192.24+160+70.69+235.35+12.59+110+100+205+151+201.72+127.59</f>
        <v>1699.8</v>
      </c>
      <c r="O115" s="21" t="s">
        <v>111</v>
      </c>
      <c r="P115" s="21" t="s">
        <v>112</v>
      </c>
      <c r="Q115" s="21" t="s">
        <v>113</v>
      </c>
      <c r="R115" s="21" t="s">
        <v>111</v>
      </c>
      <c r="S115" s="24" t="s">
        <v>294</v>
      </c>
      <c r="T115" s="22" t="s">
        <v>294</v>
      </c>
      <c r="U115" s="22" t="s">
        <v>295</v>
      </c>
      <c r="V115" s="25">
        <v>42317</v>
      </c>
      <c r="W115" s="25">
        <v>42321</v>
      </c>
      <c r="X115" s="21">
        <v>49</v>
      </c>
      <c r="Y115" s="21">
        <f>133.62+192.24+160+70.69+235.35+12.59+110+100+205+151+201.72+127.59</f>
        <v>1699.8</v>
      </c>
      <c r="Z115" s="21">
        <v>0</v>
      </c>
      <c r="AA115" s="25" t="s">
        <v>117</v>
      </c>
      <c r="AB115" s="26" t="s">
        <v>117</v>
      </c>
      <c r="AC115" s="26" t="s">
        <v>404</v>
      </c>
      <c r="AD115" s="24" t="s">
        <v>117</v>
      </c>
      <c r="AE115" s="27">
        <v>43145</v>
      </c>
      <c r="AF115" s="24" t="s">
        <v>123</v>
      </c>
      <c r="AG115" s="24">
        <v>2017</v>
      </c>
      <c r="AH115" s="28">
        <v>43154</v>
      </c>
      <c r="AI115" s="24" t="s">
        <v>118</v>
      </c>
      <c r="AJ115" s="24" t="s">
        <v>148</v>
      </c>
    </row>
    <row r="116" spans="1:36" ht="51" x14ac:dyDescent="0.2">
      <c r="A116" s="20">
        <v>2015</v>
      </c>
      <c r="B116" s="20" t="s">
        <v>298</v>
      </c>
      <c r="C116" s="21" t="s">
        <v>7</v>
      </c>
      <c r="D116" s="21" t="s">
        <v>314</v>
      </c>
      <c r="E116" s="22" t="s">
        <v>315</v>
      </c>
      <c r="F116" s="22" t="s">
        <v>315</v>
      </c>
      <c r="G116" s="21" t="s">
        <v>316</v>
      </c>
      <c r="H116" s="23" t="s">
        <v>317</v>
      </c>
      <c r="I116" s="23" t="s">
        <v>318</v>
      </c>
      <c r="J116" s="23" t="s">
        <v>140</v>
      </c>
      <c r="K116" s="21" t="s">
        <v>110</v>
      </c>
      <c r="L116" s="21" t="s">
        <v>11</v>
      </c>
      <c r="M116" s="21">
        <v>0</v>
      </c>
      <c r="N116" s="20">
        <f>1310.78+2184.5</f>
        <v>3495.2799999999997</v>
      </c>
      <c r="O116" s="21" t="s">
        <v>111</v>
      </c>
      <c r="P116" s="21" t="s">
        <v>112</v>
      </c>
      <c r="Q116" s="21" t="s">
        <v>113</v>
      </c>
      <c r="R116" s="21" t="s">
        <v>111</v>
      </c>
      <c r="S116" s="24" t="s">
        <v>294</v>
      </c>
      <c r="T116" s="22" t="s">
        <v>294</v>
      </c>
      <c r="U116" s="22" t="s">
        <v>295</v>
      </c>
      <c r="V116" s="25">
        <v>42317</v>
      </c>
      <c r="W116" s="25">
        <v>42320</v>
      </c>
      <c r="X116" s="21">
        <v>50</v>
      </c>
      <c r="Y116" s="21">
        <v>3495.28</v>
      </c>
      <c r="Z116" s="21">
        <v>0</v>
      </c>
      <c r="AA116" s="25" t="s">
        <v>117</v>
      </c>
      <c r="AB116" s="26" t="s">
        <v>117</v>
      </c>
      <c r="AC116" s="26" t="s">
        <v>405</v>
      </c>
      <c r="AD116" s="24" t="s">
        <v>117</v>
      </c>
      <c r="AE116" s="27">
        <v>43145</v>
      </c>
      <c r="AF116" s="24" t="s">
        <v>123</v>
      </c>
      <c r="AG116" s="24">
        <v>2017</v>
      </c>
      <c r="AH116" s="28">
        <v>43154</v>
      </c>
      <c r="AI116" s="24" t="s">
        <v>118</v>
      </c>
      <c r="AJ116" s="24" t="s">
        <v>148</v>
      </c>
    </row>
    <row r="117" spans="1:36" ht="51" x14ac:dyDescent="0.2">
      <c r="A117" s="20">
        <v>2015</v>
      </c>
      <c r="B117" s="20" t="s">
        <v>298</v>
      </c>
      <c r="C117" s="21" t="s">
        <v>7</v>
      </c>
      <c r="D117" s="21" t="s">
        <v>217</v>
      </c>
      <c r="E117" s="22" t="s">
        <v>218</v>
      </c>
      <c r="F117" s="22" t="s">
        <v>218</v>
      </c>
      <c r="G117" s="21" t="s">
        <v>219</v>
      </c>
      <c r="H117" s="23" t="s">
        <v>220</v>
      </c>
      <c r="I117" s="23" t="s">
        <v>221</v>
      </c>
      <c r="J117" s="23" t="s">
        <v>222</v>
      </c>
      <c r="K117" s="21" t="s">
        <v>110</v>
      </c>
      <c r="L117" s="21" t="s">
        <v>11</v>
      </c>
      <c r="M117" s="21">
        <v>0</v>
      </c>
      <c r="N117" s="20">
        <f>660+1217.24+180+110+1650+81.9+382.75</f>
        <v>4281.8899999999994</v>
      </c>
      <c r="O117" s="21" t="s">
        <v>111</v>
      </c>
      <c r="P117" s="21" t="s">
        <v>112</v>
      </c>
      <c r="Q117" s="21" t="s">
        <v>113</v>
      </c>
      <c r="R117" s="21" t="s">
        <v>111</v>
      </c>
      <c r="S117" s="24" t="s">
        <v>294</v>
      </c>
      <c r="T117" s="22" t="s">
        <v>294</v>
      </c>
      <c r="U117" s="22" t="s">
        <v>295</v>
      </c>
      <c r="V117" s="25">
        <v>42317</v>
      </c>
      <c r="W117" s="25">
        <v>42321</v>
      </c>
      <c r="X117" s="21">
        <v>51</v>
      </c>
      <c r="Y117" s="21">
        <v>4281.8900000000003</v>
      </c>
      <c r="Z117" s="21">
        <v>0</v>
      </c>
      <c r="AA117" s="25" t="s">
        <v>117</v>
      </c>
      <c r="AB117" s="26" t="s">
        <v>117</v>
      </c>
      <c r="AC117" s="26" t="s">
        <v>406</v>
      </c>
      <c r="AD117" s="24" t="s">
        <v>117</v>
      </c>
      <c r="AE117" s="27">
        <v>43145</v>
      </c>
      <c r="AF117" s="24" t="s">
        <v>123</v>
      </c>
      <c r="AG117" s="24">
        <v>2017</v>
      </c>
      <c r="AH117" s="28">
        <v>43154</v>
      </c>
      <c r="AI117" s="24" t="s">
        <v>118</v>
      </c>
      <c r="AJ117" s="24" t="s">
        <v>148</v>
      </c>
    </row>
    <row r="118" spans="1:36" ht="51" x14ac:dyDescent="0.2">
      <c r="A118" s="20">
        <v>2015</v>
      </c>
      <c r="B118" s="20" t="s">
        <v>298</v>
      </c>
      <c r="C118" s="21" t="s">
        <v>7</v>
      </c>
      <c r="D118" s="21" t="s">
        <v>319</v>
      </c>
      <c r="E118" s="22" t="s">
        <v>320</v>
      </c>
      <c r="F118" s="22" t="s">
        <v>320</v>
      </c>
      <c r="G118" s="21" t="s">
        <v>321</v>
      </c>
      <c r="H118" s="23" t="s">
        <v>322</v>
      </c>
      <c r="I118" s="23" t="s">
        <v>323</v>
      </c>
      <c r="J118" s="23" t="s">
        <v>324</v>
      </c>
      <c r="K118" s="21" t="s">
        <v>110</v>
      </c>
      <c r="L118" s="21" t="s">
        <v>11</v>
      </c>
      <c r="M118" s="21">
        <v>2</v>
      </c>
      <c r="N118" s="20">
        <v>393.1</v>
      </c>
      <c r="O118" s="21" t="s">
        <v>111</v>
      </c>
      <c r="P118" s="21" t="s">
        <v>112</v>
      </c>
      <c r="Q118" s="21" t="s">
        <v>113</v>
      </c>
      <c r="R118" s="21" t="s">
        <v>111</v>
      </c>
      <c r="S118" s="24" t="s">
        <v>190</v>
      </c>
      <c r="T118" s="22" t="s">
        <v>325</v>
      </c>
      <c r="U118" s="22" t="s">
        <v>326</v>
      </c>
      <c r="V118" s="25">
        <v>42355</v>
      </c>
      <c r="W118" s="25">
        <v>42355</v>
      </c>
      <c r="X118" s="21">
        <v>19</v>
      </c>
      <c r="Y118" s="21">
        <v>393.1</v>
      </c>
      <c r="Z118" s="21">
        <v>0</v>
      </c>
      <c r="AA118" s="25">
        <v>42359</v>
      </c>
      <c r="AB118" s="26" t="s">
        <v>407</v>
      </c>
      <c r="AC118" s="26" t="s">
        <v>408</v>
      </c>
      <c r="AD118" s="24" t="s">
        <v>117</v>
      </c>
      <c r="AE118" s="27">
        <v>43145</v>
      </c>
      <c r="AF118" s="24" t="s">
        <v>123</v>
      </c>
      <c r="AG118" s="24">
        <v>2017</v>
      </c>
      <c r="AH118" s="28">
        <v>43154</v>
      </c>
      <c r="AI118" s="24" t="s">
        <v>118</v>
      </c>
      <c r="AJ118" s="24" t="s">
        <v>148</v>
      </c>
    </row>
  </sheetData>
  <autoFilter ref="A8:AI23"/>
  <mergeCells count="32">
    <mergeCell ref="A80:K80"/>
    <mergeCell ref="L80:V80"/>
    <mergeCell ref="W80:AG80"/>
    <mergeCell ref="AH80:AJ80"/>
    <mergeCell ref="A100:K100"/>
    <mergeCell ref="L100:V100"/>
    <mergeCell ref="W100:AG100"/>
    <mergeCell ref="AH100:AJ100"/>
    <mergeCell ref="A59:K59"/>
    <mergeCell ref="L59:V59"/>
    <mergeCell ref="W59:AG59"/>
    <mergeCell ref="AH59:AJ59"/>
    <mergeCell ref="A67:K67"/>
    <mergeCell ref="L67:V67"/>
    <mergeCell ref="W67:AG67"/>
    <mergeCell ref="AH67:AJ67"/>
    <mergeCell ref="A28:K28"/>
    <mergeCell ref="L28:V28"/>
    <mergeCell ref="W28:AG28"/>
    <mergeCell ref="AH28:AJ28"/>
    <mergeCell ref="A43:K43"/>
    <mergeCell ref="L43:V43"/>
    <mergeCell ref="W43:AG43"/>
    <mergeCell ref="AH43:AJ43"/>
    <mergeCell ref="A6:K6"/>
    <mergeCell ref="L6:V6"/>
    <mergeCell ref="W6:AG6"/>
    <mergeCell ref="AH6:AJ6"/>
    <mergeCell ref="A17:K17"/>
    <mergeCell ref="L17:V17"/>
    <mergeCell ref="W17:AG17"/>
    <mergeCell ref="AH17:AJ17"/>
  </mergeCells>
  <dataValidations count="2">
    <dataValidation type="list" allowBlank="1" showInputMessage="1" showErrorMessage="1" sqref="L9 L19:L21 L30:L37 L45:L52 L69:L74 L82:L84 L102:L108">
      <formula1>hidden2</formula1>
    </dataValidation>
    <dataValidation type="list" allowBlank="1" showInputMessage="1" showErrorMessage="1" sqref="C9:C14 C19:C23 C30:C37 C45:C53 C61 C69:C74 C82:C94 C102:C118">
      <formula1>hidden1</formula1>
    </dataValidation>
  </dataValidations>
  <hyperlinks>
    <hyperlink ref="X9" location="'Tabla 239082'!A1" display="'Tabla 239082'!A1"/>
    <hyperlink ref="X10:X30" location="'Tabla 239082'!A1" display="'Tabla 239082'!A1"/>
    <hyperlink ref="AB9" r:id="rId1"/>
    <hyperlink ref="AB10" r:id="rId2"/>
    <hyperlink ref="AB11" r:id="rId3"/>
    <hyperlink ref="AC9" r:id="rId4"/>
    <hyperlink ref="AC10" r:id="rId5"/>
    <hyperlink ref="AC11" r:id="rId6"/>
    <hyperlink ref="X19" location="'Tabla 239082'!A1" display="A"/>
    <hyperlink ref="X19:X21" location="'Tabla 239082'!A1" display="'Tabla 239082'!A1"/>
    <hyperlink ref="X22" location="'Tabla 239082'!A1" display="'Tabla 239082'!A1"/>
    <hyperlink ref="AC19" r:id="rId7"/>
    <hyperlink ref="AC20" r:id="rId8"/>
    <hyperlink ref="AC21" r:id="rId9"/>
    <hyperlink ref="AC22" r:id="rId10"/>
    <hyperlink ref="AB20" r:id="rId11"/>
    <hyperlink ref="X30:X37" location="'Tabla 239082'!A1" display="'Tabla 239082'!A1"/>
    <hyperlink ref="AB30" r:id="rId12"/>
    <hyperlink ref="AB34" r:id="rId13"/>
    <hyperlink ref="AB36" r:id="rId14"/>
    <hyperlink ref="AC30" r:id="rId15"/>
    <hyperlink ref="AC31" r:id="rId16"/>
    <hyperlink ref="AC32" r:id="rId17"/>
    <hyperlink ref="AC33" r:id="rId18"/>
    <hyperlink ref="AC34" r:id="rId19"/>
    <hyperlink ref="AC35" r:id="rId20"/>
    <hyperlink ref="AC36" r:id="rId21"/>
    <hyperlink ref="AC37" r:id="rId22"/>
    <hyperlink ref="X45:X52" location="'Tabla 239082'!A1" display="'Tabla 239082'!A1"/>
    <hyperlink ref="X53" location="'Tabla 239082'!A1" display="'Tabla 239082'!A1"/>
    <hyperlink ref="AB45" r:id="rId23"/>
    <hyperlink ref="AB47" r:id="rId24"/>
    <hyperlink ref="AB49" r:id="rId25"/>
    <hyperlink ref="AB50" r:id="rId26"/>
    <hyperlink ref="AB51" r:id="rId27"/>
    <hyperlink ref="AB52" r:id="rId28"/>
    <hyperlink ref="AB53" r:id="rId29"/>
    <hyperlink ref="AC45" r:id="rId30"/>
    <hyperlink ref="AC46" r:id="rId31"/>
    <hyperlink ref="AC47" r:id="rId32"/>
    <hyperlink ref="AC48" r:id="rId33"/>
    <hyperlink ref="AC49" r:id="rId34"/>
    <hyperlink ref="AC50" r:id="rId35"/>
    <hyperlink ref="AC51" r:id="rId36"/>
    <hyperlink ref="AC52" r:id="rId37"/>
    <hyperlink ref="AC53" r:id="rId38"/>
    <hyperlink ref="X61" location="'Tabla 239082'!A1" display="'Tabla 239082'!A1"/>
    <hyperlink ref="AC61" r:id="rId39"/>
    <hyperlink ref="X69:X74" location="'Tabla 239082'!A1" display="'Tabla 239082'!A1"/>
    <hyperlink ref="AB69" r:id="rId40"/>
    <hyperlink ref="AB72" r:id="rId41"/>
    <hyperlink ref="AC69" r:id="rId42"/>
    <hyperlink ref="AC70" r:id="rId43"/>
    <hyperlink ref="AC71" r:id="rId44"/>
    <hyperlink ref="AC72" r:id="rId45"/>
    <hyperlink ref="AC73" r:id="rId46"/>
    <hyperlink ref="AC74" r:id="rId47"/>
    <hyperlink ref="X84" location="'Tabla 239082'!A1" display="'Tabla 239082'!A1"/>
    <hyperlink ref="X82:X90" location="'Tabla 239082'!A1" display="'Tabla 239082'!A1"/>
    <hyperlink ref="X91:X94" location="'Tabla 239082'!A1" display="'Tabla 239082'!A1"/>
    <hyperlink ref="AC82" r:id="rId48"/>
    <hyperlink ref="AC83" r:id="rId49"/>
    <hyperlink ref="AC84" r:id="rId50"/>
    <hyperlink ref="AC85" r:id="rId51"/>
    <hyperlink ref="AC86" r:id="rId52"/>
    <hyperlink ref="AC87" r:id="rId53"/>
    <hyperlink ref="AC88" r:id="rId54"/>
    <hyperlink ref="AC89" r:id="rId55"/>
    <hyperlink ref="AC90" r:id="rId56"/>
    <hyperlink ref="AC91" r:id="rId57"/>
    <hyperlink ref="AC92" r:id="rId58"/>
    <hyperlink ref="AC93" r:id="rId59"/>
    <hyperlink ref="AC94" r:id="rId60"/>
    <hyperlink ref="X102:X110" location="'Tabla 239082'!A1" display="'Tabla 239082'!A1"/>
    <hyperlink ref="X111:X118" location="'Tabla 239082'!A1" display="'Tabla 239082'!A1"/>
    <hyperlink ref="AC102" r:id="rId61"/>
    <hyperlink ref="AC103" r:id="rId62"/>
    <hyperlink ref="AC104" r:id="rId63"/>
    <hyperlink ref="AC105" r:id="rId64"/>
    <hyperlink ref="AC106" r:id="rId65"/>
    <hyperlink ref="AC107" r:id="rId66"/>
    <hyperlink ref="AC108" r:id="rId67"/>
    <hyperlink ref="AC109" r:id="rId68"/>
    <hyperlink ref="AC110" r:id="rId69"/>
    <hyperlink ref="AC111" r:id="rId70"/>
    <hyperlink ref="AC112" r:id="rId71"/>
    <hyperlink ref="AC113" r:id="rId72"/>
    <hyperlink ref="AC114" r:id="rId73"/>
    <hyperlink ref="AC115" r:id="rId74"/>
    <hyperlink ref="AC116" r:id="rId75"/>
    <hyperlink ref="AC117" r:id="rId76"/>
    <hyperlink ref="AC118" r:id="rId77"/>
    <hyperlink ref="AB112" r:id="rId78"/>
    <hyperlink ref="AB113" r:id="rId79"/>
    <hyperlink ref="AB114" r:id="rId80"/>
    <hyperlink ref="AB118" r:id="rId81"/>
  </hyperlinks>
  <pageMargins left="0.75" right="0.75" top="1" bottom="1" header="0.5" footer="0.5"/>
  <pageSetup paperSize="5" scale="20" fitToHeight="0" orientation="landscape" horizontalDpi="300" verticalDpi="300" r:id="rId82"/>
  <headerFooter alignWithMargins="0"/>
  <drawing r:id="rId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3" workbookViewId="0"/>
  </sheetViews>
  <sheetFormatPr baseColWidth="10" defaultColWidth="9.140625" defaultRowHeight="12.75" x14ac:dyDescent="0.2"/>
  <cols>
    <col min="1" max="1" width="4.28515625" customWidth="1"/>
    <col min="2" max="2" width="51.85546875" customWidth="1"/>
    <col min="3" max="3" width="62.5703125" customWidth="1"/>
    <col min="4" max="4" width="17.28515625" customWidth="1"/>
  </cols>
  <sheetData>
    <row r="1" spans="1:4" hidden="1" x14ac:dyDescent="0.2">
      <c r="B1" t="s">
        <v>18</v>
      </c>
      <c r="C1" t="s">
        <v>20</v>
      </c>
      <c r="D1" t="s">
        <v>22</v>
      </c>
    </row>
    <row r="2" spans="1:4" hidden="1" x14ac:dyDescent="0.2">
      <c r="B2" t="s">
        <v>89</v>
      </c>
      <c r="C2" t="s">
        <v>90</v>
      </c>
      <c r="D2" t="s">
        <v>91</v>
      </c>
    </row>
    <row r="3" spans="1:4" ht="15" x14ac:dyDescent="0.25">
      <c r="A3" s="1" t="s">
        <v>92</v>
      </c>
      <c r="B3" s="1" t="s">
        <v>93</v>
      </c>
      <c r="C3" s="1" t="s">
        <v>94</v>
      </c>
      <c r="D3" s="1" t="s">
        <v>95</v>
      </c>
    </row>
    <row r="4" spans="1:4" x14ac:dyDescent="0.2">
      <c r="A4" s="6">
        <v>1</v>
      </c>
      <c r="B4" s="6">
        <v>513750100</v>
      </c>
      <c r="C4" s="8" t="s">
        <v>114</v>
      </c>
      <c r="D4" s="4">
        <v>1508.49</v>
      </c>
    </row>
    <row r="5" spans="1:4" x14ac:dyDescent="0.2">
      <c r="A5" s="6">
        <v>2</v>
      </c>
      <c r="B5" s="6">
        <v>513750100</v>
      </c>
      <c r="C5" s="8" t="s">
        <v>114</v>
      </c>
      <c r="D5" s="4">
        <v>1205</v>
      </c>
    </row>
    <row r="6" spans="1:4" x14ac:dyDescent="0.2">
      <c r="A6" s="6">
        <v>3</v>
      </c>
      <c r="B6" s="6">
        <v>513750100</v>
      </c>
      <c r="C6" s="8" t="s">
        <v>114</v>
      </c>
      <c r="D6" s="4">
        <v>884.58</v>
      </c>
    </row>
    <row r="7" spans="1:4" x14ac:dyDescent="0.2">
      <c r="A7" s="6"/>
      <c r="B7" s="6"/>
      <c r="C7" s="8"/>
      <c r="D7" s="4"/>
    </row>
    <row r="8" spans="1:4" x14ac:dyDescent="0.2">
      <c r="A8" s="6"/>
      <c r="B8" s="6"/>
      <c r="C8" s="8"/>
      <c r="D8" s="4"/>
    </row>
    <row r="9" spans="1:4" x14ac:dyDescent="0.2">
      <c r="A9" s="6"/>
      <c r="B9" s="6"/>
      <c r="C9" s="8"/>
      <c r="D9" s="4"/>
    </row>
    <row r="10" spans="1:4" x14ac:dyDescent="0.2">
      <c r="A10" s="6"/>
      <c r="B10" s="6"/>
      <c r="C10" s="8"/>
      <c r="D10" s="4"/>
    </row>
    <row r="11" spans="1:4" x14ac:dyDescent="0.2">
      <c r="A11" s="6"/>
      <c r="B11" s="6"/>
      <c r="C11" s="8"/>
      <c r="D11" s="4"/>
    </row>
    <row r="12" spans="1:4" x14ac:dyDescent="0.2">
      <c r="A12" s="6"/>
      <c r="B12" s="6"/>
      <c r="C12" s="8"/>
      <c r="D12" s="4"/>
    </row>
    <row r="13" spans="1:4" x14ac:dyDescent="0.2">
      <c r="A13" s="6"/>
      <c r="B13" s="6"/>
      <c r="C13" s="8"/>
      <c r="D13" s="4"/>
    </row>
    <row r="14" spans="1:4" x14ac:dyDescent="0.2">
      <c r="A14" s="6"/>
      <c r="B14" s="6"/>
      <c r="C14" s="8"/>
      <c r="D14" s="4"/>
    </row>
    <row r="15" spans="1:4" x14ac:dyDescent="0.2">
      <c r="A15" s="6"/>
      <c r="B15" s="6"/>
      <c r="C15" s="8"/>
      <c r="D15" s="4"/>
    </row>
    <row r="16" spans="1:4" x14ac:dyDescent="0.2">
      <c r="A16" s="6"/>
      <c r="B16" s="6"/>
      <c r="C16" s="8"/>
      <c r="D16" s="4"/>
    </row>
    <row r="17" spans="1:4" x14ac:dyDescent="0.2">
      <c r="A17" s="6"/>
      <c r="B17" s="6"/>
      <c r="C17" s="8"/>
      <c r="D17" s="4"/>
    </row>
    <row r="18" spans="1:4" x14ac:dyDescent="0.2">
      <c r="A18" s="6"/>
      <c r="B18" s="6"/>
      <c r="C18" s="8"/>
      <c r="D18" s="4"/>
    </row>
    <row r="19" spans="1:4" x14ac:dyDescent="0.2">
      <c r="A19" s="6"/>
      <c r="B19" s="6"/>
      <c r="C19" s="8"/>
      <c r="D19" s="4"/>
    </row>
    <row r="20" spans="1:4" x14ac:dyDescent="0.2">
      <c r="A20" s="6"/>
      <c r="B20" s="6"/>
      <c r="C20" s="8"/>
      <c r="D20" s="4"/>
    </row>
    <row r="21" spans="1:4" x14ac:dyDescent="0.2">
      <c r="A21" s="6"/>
      <c r="B21" s="6"/>
      <c r="C21" s="8"/>
      <c r="D21" s="4"/>
    </row>
    <row r="22" spans="1:4" x14ac:dyDescent="0.2">
      <c r="A22" s="6"/>
      <c r="B22" s="6"/>
      <c r="C22" s="8"/>
      <c r="D22" s="4"/>
    </row>
    <row r="23" spans="1:4" x14ac:dyDescent="0.2">
      <c r="A23" s="6"/>
      <c r="B23" s="6"/>
      <c r="C23" s="8"/>
      <c r="D23" s="4"/>
    </row>
    <row r="24" spans="1:4" x14ac:dyDescent="0.2">
      <c r="A24" s="6"/>
      <c r="B24" s="6"/>
      <c r="C24" s="8"/>
      <c r="D24" s="4"/>
    </row>
    <row r="25" spans="1:4" x14ac:dyDescent="0.2">
      <c r="A25" s="6"/>
      <c r="B25" s="6"/>
      <c r="C25" s="8"/>
      <c r="D25" s="4"/>
    </row>
    <row r="26" spans="1:4" x14ac:dyDescent="0.2">
      <c r="A26" s="6"/>
      <c r="B26" s="6"/>
      <c r="C26" s="8"/>
    </row>
    <row r="27" spans="1:4" x14ac:dyDescent="0.2">
      <c r="A27" s="6"/>
      <c r="B27" s="6"/>
      <c r="C27" s="8"/>
      <c r="D27" s="12"/>
    </row>
    <row r="28" spans="1:4" x14ac:dyDescent="0.2">
      <c r="A28" s="6"/>
      <c r="B28" s="6"/>
      <c r="C28" s="8"/>
    </row>
    <row r="29" spans="1:4" x14ac:dyDescent="0.2">
      <c r="A29" s="6"/>
      <c r="B29" s="6"/>
      <c r="C29" s="8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3"/>
  <sheetViews>
    <sheetView topLeftCell="A3" workbookViewId="0"/>
  </sheetViews>
  <sheetFormatPr baseColWidth="10" defaultColWidth="9.140625" defaultRowHeight="12.75" x14ac:dyDescent="0.2"/>
  <cols>
    <col min="1" max="1" width="4.5703125" customWidth="1"/>
    <col min="2" max="2" width="45.42578125" customWidth="1"/>
  </cols>
  <sheetData>
    <row r="1" spans="1:2" hidden="1" x14ac:dyDescent="0.2">
      <c r="B1" t="s">
        <v>25</v>
      </c>
    </row>
    <row r="2" spans="1:2" hidden="1" x14ac:dyDescent="0.2">
      <c r="B2" t="s">
        <v>101</v>
      </c>
    </row>
    <row r="3" spans="1:2" ht="15" x14ac:dyDescent="0.25">
      <c r="A3" s="2" t="s">
        <v>92</v>
      </c>
      <c r="B3" s="2" t="s">
        <v>102</v>
      </c>
    </row>
    <row r="4" spans="1:2" x14ac:dyDescent="0.2">
      <c r="A4" s="6">
        <v>1</v>
      </c>
      <c r="B4" s="13" t="s">
        <v>127</v>
      </c>
    </row>
    <row r="5" spans="1:2" x14ac:dyDescent="0.2">
      <c r="A5" s="6">
        <v>2</v>
      </c>
      <c r="B5" s="13" t="s">
        <v>145</v>
      </c>
    </row>
    <row r="6" spans="1:2" x14ac:dyDescent="0.2">
      <c r="A6" s="6">
        <v>3</v>
      </c>
      <c r="B6" s="13" t="s">
        <v>146</v>
      </c>
    </row>
    <row r="7" spans="1:2" x14ac:dyDescent="0.2">
      <c r="A7" s="6"/>
      <c r="B7" s="13"/>
    </row>
    <row r="8" spans="1:2" x14ac:dyDescent="0.2">
      <c r="A8" s="7"/>
      <c r="B8" s="13"/>
    </row>
    <row r="9" spans="1:2" x14ac:dyDescent="0.2">
      <c r="A9" s="7"/>
      <c r="B9" s="13"/>
    </row>
    <row r="10" spans="1:2" x14ac:dyDescent="0.2">
      <c r="A10" s="7"/>
      <c r="B10" s="13"/>
    </row>
    <row r="11" spans="1:2" x14ac:dyDescent="0.2">
      <c r="A11" s="7"/>
      <c r="B11" s="13"/>
    </row>
    <row r="12" spans="1:2" x14ac:dyDescent="0.2">
      <c r="A12" s="7"/>
      <c r="B12" s="13"/>
    </row>
    <row r="13" spans="1:2" x14ac:dyDescent="0.2">
      <c r="A13" s="7"/>
      <c r="B13" s="9"/>
    </row>
    <row r="14" spans="1:2" x14ac:dyDescent="0.2">
      <c r="A14" s="7"/>
      <c r="B14" s="9"/>
    </row>
    <row r="15" spans="1:2" x14ac:dyDescent="0.2">
      <c r="A15" s="7"/>
      <c r="B15" s="9"/>
    </row>
    <row r="16" spans="1:2" x14ac:dyDescent="0.2">
      <c r="A16" s="7"/>
      <c r="B16" s="9"/>
    </row>
    <row r="17" spans="1:2" x14ac:dyDescent="0.2">
      <c r="A17" s="7"/>
      <c r="B17" s="9"/>
    </row>
    <row r="18" spans="1:2" x14ac:dyDescent="0.2">
      <c r="A18" s="7"/>
      <c r="B18" s="9"/>
    </row>
    <row r="19" spans="1:2" x14ac:dyDescent="0.2">
      <c r="A19" s="7"/>
      <c r="B19" s="9"/>
    </row>
    <row r="20" spans="1:2" x14ac:dyDescent="0.2">
      <c r="A20" s="7"/>
      <c r="B20" s="9"/>
    </row>
    <row r="21" spans="1:2" x14ac:dyDescent="0.2">
      <c r="A21" s="7"/>
      <c r="B21" s="9"/>
    </row>
    <row r="22" spans="1:2" x14ac:dyDescent="0.2">
      <c r="A22" s="7"/>
      <c r="B22" s="9"/>
    </row>
    <row r="23" spans="1:2" x14ac:dyDescent="0.2">
      <c r="A23" s="7"/>
      <c r="B23" s="9"/>
    </row>
    <row r="24" spans="1:2" x14ac:dyDescent="0.2">
      <c r="A24" s="7"/>
      <c r="B24" s="9"/>
    </row>
    <row r="25" spans="1:2" x14ac:dyDescent="0.2">
      <c r="A25" s="7"/>
      <c r="B25" s="9"/>
    </row>
    <row r="26" spans="1:2" x14ac:dyDescent="0.2">
      <c r="A26" s="7"/>
      <c r="B26" s="9"/>
    </row>
    <row r="27" spans="1:2" x14ac:dyDescent="0.2">
      <c r="A27" s="7"/>
      <c r="B27" s="9"/>
    </row>
    <row r="28" spans="1:2" x14ac:dyDescent="0.2">
      <c r="A28" s="7"/>
      <c r="B28" s="9"/>
    </row>
    <row r="29" spans="1:2" x14ac:dyDescent="0.2">
      <c r="A29" s="7"/>
      <c r="B29" s="9"/>
    </row>
    <row r="30" spans="1:2" x14ac:dyDescent="0.2">
      <c r="A30" s="7"/>
      <c r="B30" s="9"/>
    </row>
    <row r="31" spans="1:2" x14ac:dyDescent="0.2">
      <c r="A31" s="7"/>
      <c r="B31" s="9"/>
    </row>
    <row r="32" spans="1:2" x14ac:dyDescent="0.2">
      <c r="A32" s="7"/>
      <c r="B32" s="9"/>
    </row>
    <row r="33" spans="1:2" x14ac:dyDescent="0.2">
      <c r="A33" s="7"/>
      <c r="B33" s="9"/>
    </row>
    <row r="34" spans="1:2" x14ac:dyDescent="0.2">
      <c r="A34" s="7"/>
      <c r="B34" s="9"/>
    </row>
    <row r="35" spans="1:2" x14ac:dyDescent="0.2">
      <c r="A35" s="7"/>
      <c r="B35" s="9"/>
    </row>
    <row r="36" spans="1:2" x14ac:dyDescent="0.2">
      <c r="A36" s="7"/>
      <c r="B36" s="9"/>
    </row>
    <row r="37" spans="1:2" x14ac:dyDescent="0.2">
      <c r="A37" s="7"/>
      <c r="B37" s="9"/>
    </row>
    <row r="38" spans="1:2" x14ac:dyDescent="0.2">
      <c r="A38" s="7"/>
      <c r="B38" s="9"/>
    </row>
    <row r="39" spans="1:2" x14ac:dyDescent="0.2">
      <c r="A39" s="7"/>
      <c r="B39" s="9"/>
    </row>
    <row r="40" spans="1:2" x14ac:dyDescent="0.2">
      <c r="A40" s="7"/>
      <c r="B40" s="9"/>
    </row>
    <row r="41" spans="1:2" x14ac:dyDescent="0.2">
      <c r="A41" s="7"/>
      <c r="B41" s="9"/>
    </row>
    <row r="42" spans="1:2" x14ac:dyDescent="0.2">
      <c r="A42" s="7"/>
      <c r="B42" s="9"/>
    </row>
    <row r="43" spans="1:2" x14ac:dyDescent="0.2">
      <c r="A43" s="7"/>
      <c r="B43" s="9"/>
    </row>
    <row r="44" spans="1:2" x14ac:dyDescent="0.2">
      <c r="A44" s="7"/>
      <c r="B44" s="9"/>
    </row>
    <row r="45" spans="1:2" x14ac:dyDescent="0.2">
      <c r="A45" s="7"/>
      <c r="B45" s="9"/>
    </row>
    <row r="46" spans="1:2" x14ac:dyDescent="0.2">
      <c r="A46" s="7"/>
      <c r="B46" s="9"/>
    </row>
    <row r="47" spans="1:2" x14ac:dyDescent="0.2">
      <c r="A47" s="7"/>
      <c r="B47" s="9"/>
    </row>
    <row r="48" spans="1:2" x14ac:dyDescent="0.2">
      <c r="A48" s="7"/>
      <c r="B48" s="9"/>
    </row>
    <row r="49" spans="1:2" x14ac:dyDescent="0.2">
      <c r="A49" s="7"/>
      <c r="B49" s="9"/>
    </row>
    <row r="50" spans="1:2" x14ac:dyDescent="0.2">
      <c r="A50" s="7"/>
      <c r="B50" s="9"/>
    </row>
    <row r="51" spans="1:2" x14ac:dyDescent="0.2">
      <c r="A51" s="7"/>
      <c r="B51" s="9"/>
    </row>
    <row r="52" spans="1:2" x14ac:dyDescent="0.2">
      <c r="A52" s="7"/>
      <c r="B52" s="9"/>
    </row>
    <row r="53" spans="1:2" x14ac:dyDescent="0.2">
      <c r="A53" s="7"/>
      <c r="B53" s="9"/>
    </row>
    <row r="54" spans="1:2" x14ac:dyDescent="0.2">
      <c r="A54" s="7"/>
      <c r="B54" s="9"/>
    </row>
    <row r="55" spans="1:2" x14ac:dyDescent="0.2">
      <c r="A55" s="7"/>
      <c r="B55" s="9"/>
    </row>
    <row r="56" spans="1:2" x14ac:dyDescent="0.2">
      <c r="A56" s="7"/>
      <c r="B56" s="9"/>
    </row>
    <row r="57" spans="1:2" x14ac:dyDescent="0.2">
      <c r="A57" s="7"/>
      <c r="B57" s="9"/>
    </row>
    <row r="58" spans="1:2" x14ac:dyDescent="0.2">
      <c r="A58" s="7"/>
      <c r="B58" s="9"/>
    </row>
    <row r="59" spans="1:2" x14ac:dyDescent="0.2">
      <c r="A59" s="7"/>
      <c r="B59" s="9"/>
    </row>
    <row r="60" spans="1:2" x14ac:dyDescent="0.2">
      <c r="A60" s="7"/>
      <c r="B60" s="9"/>
    </row>
    <row r="61" spans="1:2" x14ac:dyDescent="0.2">
      <c r="A61" s="7"/>
      <c r="B61" s="11"/>
    </row>
    <row r="62" spans="1:2" x14ac:dyDescent="0.2">
      <c r="A62" s="7"/>
      <c r="B62" s="11"/>
    </row>
    <row r="63" spans="1:2" x14ac:dyDescent="0.2">
      <c r="A63" s="7"/>
      <c r="B63" s="11"/>
    </row>
    <row r="64" spans="1:2" x14ac:dyDescent="0.2">
      <c r="A64" s="7"/>
      <c r="B64" s="11"/>
    </row>
    <row r="65" spans="1:2" x14ac:dyDescent="0.2">
      <c r="A65" s="7"/>
      <c r="B65" s="11"/>
    </row>
    <row r="66" spans="1:2" x14ac:dyDescent="0.2">
      <c r="A66" s="7"/>
      <c r="B66" s="11"/>
    </row>
    <row r="67" spans="1:2" x14ac:dyDescent="0.2">
      <c r="A67" s="7"/>
      <c r="B67" s="11"/>
    </row>
    <row r="68" spans="1:2" x14ac:dyDescent="0.2">
      <c r="A68" s="7"/>
      <c r="B68" s="11"/>
    </row>
    <row r="69" spans="1:2" x14ac:dyDescent="0.2">
      <c r="A69" s="7"/>
      <c r="B69" s="11"/>
    </row>
    <row r="70" spans="1:2" x14ac:dyDescent="0.2">
      <c r="A70" s="7"/>
      <c r="B70" s="11"/>
    </row>
    <row r="71" spans="1:2" x14ac:dyDescent="0.2">
      <c r="A71" s="7"/>
      <c r="B71" s="11"/>
    </row>
    <row r="72" spans="1:2" x14ac:dyDescent="0.2">
      <c r="A72" s="7"/>
      <c r="B72" s="11"/>
    </row>
    <row r="73" spans="1:2" x14ac:dyDescent="0.2">
      <c r="A73" s="7"/>
      <c r="B73" s="11"/>
    </row>
    <row r="74" spans="1:2" x14ac:dyDescent="0.2">
      <c r="A74" s="7"/>
      <c r="B74" s="11"/>
    </row>
    <row r="75" spans="1:2" x14ac:dyDescent="0.2">
      <c r="A75" s="7"/>
      <c r="B75" s="11"/>
    </row>
    <row r="76" spans="1:2" x14ac:dyDescent="0.2">
      <c r="A76" s="7"/>
      <c r="B76" s="11"/>
    </row>
    <row r="77" spans="1:2" x14ac:dyDescent="0.2">
      <c r="A77" s="7"/>
      <c r="B77" s="11"/>
    </row>
    <row r="78" spans="1:2" x14ac:dyDescent="0.2">
      <c r="A78" s="7"/>
      <c r="B78" s="11"/>
    </row>
    <row r="79" spans="1:2" x14ac:dyDescent="0.2">
      <c r="A79" s="7"/>
      <c r="B79" s="11"/>
    </row>
    <row r="80" spans="1:2" x14ac:dyDescent="0.2">
      <c r="A80" s="7"/>
      <c r="B80" s="10"/>
    </row>
    <row r="81" spans="1:1" x14ac:dyDescent="0.2">
      <c r="A81" s="7"/>
    </row>
    <row r="82" spans="1:1" x14ac:dyDescent="0.2">
      <c r="A82" s="7"/>
    </row>
    <row r="83" spans="1:1" x14ac:dyDescent="0.2">
      <c r="A83" s="7"/>
    </row>
  </sheetData>
  <hyperlinks>
    <hyperlink ref="B4" r:id="rId1"/>
    <hyperlink ref="B5" r:id="rId2"/>
    <hyperlink ref="B6" r:id="rId3"/>
  </hyperlinks>
  <pageMargins left="0.75" right="0.75" top="1" bottom="1" header="0.5" footer="0.5"/>
  <pageSetup orientation="portrait" horizontalDpi="300" verticalDpi="300" r:id="rId4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5.140625" customWidth="1"/>
    <col min="2" max="2" width="15.42578125" customWidth="1"/>
  </cols>
  <sheetData>
    <row r="1" spans="1:2" hidden="1" x14ac:dyDescent="0.2">
      <c r="B1" t="s">
        <v>25</v>
      </c>
    </row>
    <row r="2" spans="1:2" hidden="1" x14ac:dyDescent="0.2">
      <c r="B2" t="s">
        <v>104</v>
      </c>
    </row>
    <row r="3" spans="1:2" ht="15" x14ac:dyDescent="0.25">
      <c r="A3" s="3" t="s">
        <v>92</v>
      </c>
      <c r="B3" s="3" t="s">
        <v>103</v>
      </c>
    </row>
    <row r="4" spans="1:2" x14ac:dyDescent="0.2">
      <c r="A4" s="5" t="s">
        <v>117</v>
      </c>
      <c r="B4" s="5" t="s">
        <v>117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239082</vt:lpstr>
      <vt:lpstr>Tabla 239083</vt:lpstr>
      <vt:lpstr>Tabla 239084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Transparen</dc:creator>
  <cp:lastModifiedBy>Unidad de Transparen</cp:lastModifiedBy>
  <cp:lastPrinted>2018-02-23T20:57:35Z</cp:lastPrinted>
  <dcterms:created xsi:type="dcterms:W3CDTF">2018-02-14T17:43:30Z</dcterms:created>
  <dcterms:modified xsi:type="dcterms:W3CDTF">2018-03-14T15:06:31Z</dcterms:modified>
</cp:coreProperties>
</file>